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7230" windowHeight="8055" activeTab="0"/>
  </bookViews>
  <sheets>
    <sheet name="目次" sheetId="1" r:id="rId1"/>
    <sheet name="1担当課" sheetId="2" r:id="rId2"/>
    <sheet name="2(1)土地利用" sheetId="3" r:id="rId3"/>
    <sheet name="2(2)都市計画用途地域別面積" sheetId="4" r:id="rId4"/>
    <sheet name="3(1)世帯数及び男女別、年齢別人口" sheetId="5" r:id="rId5"/>
    <sheet name="3(2)国籍別外国人登録者数" sheetId="6" r:id="rId6"/>
    <sheet name="3(3)人口動向" sheetId="7" r:id="rId7"/>
    <sheet name="3(4)各市町間流動人口" sheetId="8" r:id="rId8"/>
    <sheet name="4(1,2)産業" sheetId="9" r:id="rId9"/>
    <sheet name="4(3)産業2" sheetId="10" r:id="rId10"/>
    <sheet name="4(4)農業産出額" sheetId="11" r:id="rId11"/>
    <sheet name="4(5)商品販売額" sheetId="12" r:id="rId12"/>
    <sheet name="5(1)保育所・幼稚園" sheetId="13" r:id="rId13"/>
    <sheet name="5(2)学校数・児童・生徒数" sheetId="14" r:id="rId14"/>
    <sheet name="6(1)歳入歳出" sheetId="15" r:id="rId15"/>
  </sheets>
  <definedNames>
    <definedName name="_xlnm.Print_Area" localSheetId="3">'2(2)都市計画用途地域別面積'!$A$1:$N$16</definedName>
    <definedName name="_xlnm.Print_Area" localSheetId="4">'3(1)世帯数及び男女別、年齢別人口'!$A$1:$H$19</definedName>
    <definedName name="_xlnm.Print_Area" localSheetId="5">'3(2)国籍別外国人登録者数'!$A$1:$H$17</definedName>
    <definedName name="_xlnm.Print_Area" localSheetId="6">'3(3)人口動向'!$A$1:$J$42</definedName>
    <definedName name="_xlnm.Print_Area" localSheetId="7">'3(4)各市町間流動人口'!$A$1:$R$38</definedName>
    <definedName name="_xlnm.Print_Area" localSheetId="8">'4(1,2)産業'!$A$1:$U$33</definedName>
    <definedName name="_xlnm.Print_Area" localSheetId="9">'4(3)産業2'!$A$1:$N$33</definedName>
    <definedName name="_xlnm.Print_Area" localSheetId="10">'4(4)農業産出額'!$A$1:$N$18</definedName>
    <definedName name="_xlnm.Print_Area" localSheetId="11">'4(5)商品販売額'!$A$1:$J$18</definedName>
    <definedName name="_xlnm.Print_Area" localSheetId="12">'5(1)保育所・幼稚園'!$A$1:$J$34</definedName>
    <definedName name="_xlnm.Print_Area" localSheetId="13">'5(2)学校数・児童・生徒数'!$A$1:$J$17</definedName>
  </definedNames>
  <calcPr fullCalcOnLoad="1"/>
</workbook>
</file>

<file path=xl/sharedStrings.xml><?xml version="1.0" encoding="utf-8"?>
<sst xmlns="http://schemas.openxmlformats.org/spreadsheetml/2006/main" count="895" uniqueCount="454">
  <si>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</si>
  <si>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</si>
  <si>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</si>
  <si>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</si>
  <si>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</si>
  <si>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</si>
  <si>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</si>
  <si>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</si>
  <si>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</si>
  <si>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</si>
  <si>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</si>
  <si>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</si>
  <si>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</si>
  <si>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</si>
  <si>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</si>
  <si>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</si>
  <si>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</si>
  <si>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</si>
  <si>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</si>
  <si>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</si>
  <si>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</si>
  <si>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</si>
  <si>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</si>
  <si>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</si>
  <si>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</si>
  <si>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</si>
  <si>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</si>
  <si>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</si>
  <si>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</si>
  <si>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</si>
  <si>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</si>
  <si>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</si>
  <si>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</si>
  <si>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</si>
  <si>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</si>
  <si>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</si>
  <si>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</si>
  <si>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</si>
  <si>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</si>
  <si>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</si>
  <si>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</si>
  <si>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</si>
  <si>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</si>
  <si>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</si>
  <si>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</si>
  <si>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</si>
  <si>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</si>
  <si>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</si>
  <si>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</si>
  <si>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</si>
  <si>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</si>
  <si>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</si>
  <si>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</si>
  <si>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</si>
  <si>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</si>
  <si>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</si>
  <si>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</si>
  <si>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</si>
  <si>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</si>
  <si>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</si>
  <si>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</si>
  <si>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</si>
  <si>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</si>
  <si>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</si>
  <si>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</si>
  <si>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</si>
  <si>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</si>
  <si>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</si>
  <si>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</si>
  <si>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</si>
  <si>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</si>
  <si>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</si>
  <si>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</si>
  <si>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</si>
  <si>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</si>
  <si>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</si>
  <si>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</si>
  <si>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</si>
  <si>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</si>
  <si>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窯業･土石</t>
  </si>
  <si>
    <t>鉄鋼</t>
  </si>
  <si>
    <t>非鉄金属</t>
  </si>
  <si>
    <t>金属製品</t>
  </si>
  <si>
    <t>食料品</t>
  </si>
  <si>
    <t>飲料･飼料</t>
  </si>
  <si>
    <t>-</t>
  </si>
  <si>
    <t xml:space="preserve"> 〒444-1398</t>
  </si>
  <si>
    <t xml:space="preserve"> 高浜市青木町4丁目1-2</t>
  </si>
  <si>
    <t xml:space="preserve"> 0566-52-1110</t>
  </si>
  <si>
    <t>高浜市</t>
  </si>
  <si>
    <t>Ｈ12年</t>
  </si>
  <si>
    <t>幡豆町</t>
  </si>
  <si>
    <t xml:space="preserve"> 0566-62-1004（直通） </t>
  </si>
  <si>
    <t>刈谷市</t>
  </si>
  <si>
    <t>一色町</t>
  </si>
  <si>
    <t>岡崎市</t>
  </si>
  <si>
    <t>西尾市</t>
  </si>
  <si>
    <t>碧 南 市</t>
  </si>
  <si>
    <t>知立市</t>
  </si>
  <si>
    <t>吉良町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</si>
  <si>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</si>
  <si>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</si>
  <si>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</si>
  <si>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</si>
  <si>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 xml:space="preserve"> 刈谷市東陽町1丁目1</t>
  </si>
  <si>
    <t>豊田市</t>
  </si>
  <si>
    <t>豊 田 市</t>
  </si>
  <si>
    <t>Ｈ17年</t>
  </si>
  <si>
    <t xml:space="preserve"> 豊 田 市 </t>
  </si>
  <si>
    <t xml:space="preserve"> 0565-34-6667(直通)</t>
  </si>
  <si>
    <t>低層住居専用地域
第一種</t>
  </si>
  <si>
    <t>低層住居専用地域
第二種</t>
  </si>
  <si>
    <t>第一種住居地域</t>
  </si>
  <si>
    <t>（４）農業産出額</t>
  </si>
  <si>
    <t>運輸業</t>
  </si>
  <si>
    <t>不動産業</t>
  </si>
  <si>
    <t>複合サービス事業</t>
  </si>
  <si>
    <t>金 融
保険業</t>
  </si>
  <si>
    <t>卸 売
小売業</t>
  </si>
  <si>
    <t>飲食店
宿泊業</t>
  </si>
  <si>
    <t>医 療
福 祉</t>
  </si>
  <si>
    <t>配当割交付金</t>
  </si>
  <si>
    <t xml:space="preserve"> 豊田市西町3-60</t>
  </si>
  <si>
    <t xml:space="preserve"> 0563-32-1113（直通）</t>
  </si>
  <si>
    <t>＊</t>
  </si>
  <si>
    <t>Ｘ</t>
  </si>
  <si>
    <t xml:space="preserve"> 岡崎市十王町2丁目9</t>
  </si>
  <si>
    <t>※従業者４人以上の事業所</t>
  </si>
  <si>
    <t>碧南市</t>
  </si>
  <si>
    <t>Ｈ12年</t>
  </si>
  <si>
    <t>Ｈ17年</t>
  </si>
  <si>
    <t>安城市</t>
  </si>
  <si>
    <t xml:space="preserve">  情報管理グループ</t>
  </si>
  <si>
    <t>運 輸</t>
  </si>
  <si>
    <t>※ 岡崎市については旧額田町を含む。</t>
  </si>
  <si>
    <t>寄附金</t>
  </si>
  <si>
    <t xml:space="preserve"> 西尾市寄住町下田22</t>
  </si>
  <si>
    <t>雑 穀
豆 類</t>
  </si>
  <si>
    <t>いも類</t>
  </si>
  <si>
    <t>花き</t>
  </si>
  <si>
    <t>種 苗
苗木類
その他</t>
  </si>
  <si>
    <t>幸田町</t>
  </si>
  <si>
    <t>所  在  地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</si>
  <si>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</si>
  <si>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</si>
  <si>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</si>
  <si>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</si>
  <si>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</si>
  <si>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</si>
  <si>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</si>
  <si>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</si>
  <si>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</si>
  <si>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</si>
  <si>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</si>
  <si>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</si>
  <si>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</si>
  <si>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</si>
  <si>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</si>
  <si>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</si>
  <si>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</si>
  <si>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</si>
  <si>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</si>
  <si>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</si>
  <si>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</si>
  <si>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</si>
  <si>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</si>
  <si>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</si>
  <si>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</si>
  <si>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</si>
  <si>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</si>
  <si>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</si>
  <si>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</si>
  <si>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</si>
  <si>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</si>
  <si>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</si>
  <si>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</si>
  <si>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</si>
  <si>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</si>
  <si>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</si>
  <si>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</si>
  <si>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</si>
  <si>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</si>
  <si>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</si>
  <si>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</si>
  <si>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</si>
  <si>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</si>
  <si>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</si>
  <si>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</si>
  <si>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</si>
  <si>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</si>
  <si>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</si>
  <si>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</si>
  <si>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</si>
  <si>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</si>
  <si>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（２）産業別事業所数 民営（非農林漁業）</t>
  </si>
  <si>
    <t>（３）産業分類別工業製造品出荷額等</t>
  </si>
  <si>
    <t>総  額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</si>
  <si>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</si>
  <si>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</si>
  <si>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</si>
  <si>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</si>
  <si>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</si>
  <si>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</si>
  <si>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</si>
  <si>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</si>
  <si>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</si>
  <si>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</si>
  <si>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</si>
  <si>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</si>
  <si>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</si>
  <si>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</si>
  <si>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</si>
  <si>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</si>
  <si>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</si>
  <si>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</si>
  <si>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</si>
  <si>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</si>
  <si>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</si>
  <si>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</si>
  <si>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</si>
  <si>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</si>
  <si>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</si>
  <si>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</si>
  <si>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</si>
  <si>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</si>
  <si>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</si>
  <si>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</si>
  <si>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 xml:space="preserve"> keiei@city.anjo.aichi.jp</t>
  </si>
  <si>
    <t xml:space="preserve">  地域協働課</t>
  </si>
  <si>
    <t>株式等譲渡所得割交付金</t>
  </si>
  <si>
    <t>地方消費税交付金</t>
  </si>
  <si>
    <t>２ 土地の利用状況</t>
  </si>
  <si>
    <t>３ 人 口</t>
  </si>
  <si>
    <t>４ 産 業</t>
  </si>
  <si>
    <r>
      <t>電気・ｶﾞｽ</t>
    </r>
    <r>
      <rPr>
        <sz val="10.8"/>
        <rFont val="ＭＳ ゴシック"/>
        <family val="3"/>
      </rPr>
      <t xml:space="preserve">
熱供給
水道業</t>
    </r>
  </si>
  <si>
    <t>情報
通信業</t>
  </si>
  <si>
    <t>医 療
福 祉</t>
  </si>
  <si>
    <r>
      <t>公 務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(他に分類されないもの)</t>
    </r>
  </si>
  <si>
    <r>
      <t xml:space="preserve">サービス業
</t>
    </r>
    <r>
      <rPr>
        <sz val="7"/>
        <rFont val="ＭＳ ゴシック"/>
        <family val="3"/>
      </rPr>
      <t>(他に分類されないもの)</t>
    </r>
  </si>
  <si>
    <t>分 類
不 能</t>
  </si>
  <si>
    <r>
      <t xml:space="preserve">教 育
</t>
    </r>
    <r>
      <rPr>
        <sz val="8"/>
        <rFont val="ＭＳ ゴシック"/>
        <family val="3"/>
      </rPr>
      <t>学習支援業</t>
    </r>
  </si>
  <si>
    <t>プラスチック</t>
  </si>
  <si>
    <r>
      <t>（平成1</t>
    </r>
    <r>
      <rPr>
        <sz val="10.8"/>
        <rFont val="ＭＳ 明朝"/>
        <family val="1"/>
      </rPr>
      <t>8年生産農業所得統計 単位：千万円）</t>
    </r>
  </si>
  <si>
    <t>織物・衣服
身の回り品</t>
  </si>
  <si>
    <t>幼稚園・
保育所数</t>
  </si>
  <si>
    <t>小 学 校</t>
  </si>
  <si>
    <t>中 学 校</t>
  </si>
  <si>
    <t>西三河総数</t>
  </si>
  <si>
    <t>（２）国籍別外国人登録者数</t>
  </si>
  <si>
    <t>韓国・朝鮮</t>
  </si>
  <si>
    <t>中国</t>
  </si>
  <si>
    <t>その他</t>
  </si>
  <si>
    <t>ブラジル</t>
  </si>
  <si>
    <t>フィリピン</t>
  </si>
  <si>
    <t>ペルー</t>
  </si>
  <si>
    <t>（３）人口動向</t>
  </si>
  <si>
    <t>（４）各市町間流動人口</t>
  </si>
  <si>
    <r>
      <t>(各年</t>
    </r>
    <r>
      <rPr>
        <sz val="10.8"/>
        <rFont val="ＭＳ 明朝"/>
        <family val="1"/>
      </rPr>
      <t xml:space="preserve">1月～12月中 </t>
    </r>
    <r>
      <rPr>
        <sz val="10.8"/>
        <rFont val="ＭＳ 明朝"/>
        <family val="1"/>
      </rPr>
      <t>愛知県人口動向調査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</si>
  <si>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</si>
  <si>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年6月1日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商業統計調査 単位：百万円）</t>
    </r>
  </si>
  <si>
    <t>各種商品</t>
  </si>
  <si>
    <t>自動車
自転車</t>
  </si>
  <si>
    <t>家具・じゅう器
家庭用機械器具</t>
  </si>
  <si>
    <t>飲食料品</t>
  </si>
  <si>
    <t>市町・担当課係名</t>
  </si>
  <si>
    <t>ＦＡＸ　番　号</t>
  </si>
  <si>
    <t>電　話　番　号</t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</si>
  <si>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</si>
  <si>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 碧南市 総務部</t>
  </si>
  <si>
    <t xml:space="preserve"> 刈谷市 企画部</t>
  </si>
  <si>
    <t xml:space="preserve"> 豊田市 総務部</t>
  </si>
  <si>
    <t xml:space="preserve"> 西尾市 企画部</t>
  </si>
  <si>
    <t xml:space="preserve"> 知立市 企画部</t>
  </si>
  <si>
    <t xml:space="preserve"> 高浜市 行政管理部</t>
  </si>
  <si>
    <t xml:space="preserve">  企画課 統計班</t>
  </si>
  <si>
    <t xml:space="preserve">  情報システム課 統計担当</t>
  </si>
  <si>
    <t xml:space="preserve">  庶務課 選挙･統計担当</t>
  </si>
  <si>
    <t xml:space="preserve">  経営管理課 経営管理係</t>
  </si>
  <si>
    <t xml:space="preserve">  企画課 統計担当</t>
  </si>
  <si>
    <t xml:space="preserve">  企画課 政策係</t>
  </si>
  <si>
    <t xml:space="preserve">  企画課 情報担当</t>
  </si>
  <si>
    <t>１ 各市町統計担当課・係名、所在地、電話・ＦＡＸ番号・Ｅメールアドレス</t>
  </si>
  <si>
    <t>総　数</t>
  </si>
  <si>
    <r>
      <t>（平成18年10月1日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事業所・企業統計調査）</t>
    </r>
  </si>
  <si>
    <t>※ 幼稚園・保育所数欄の（  ）内は公立を再掲。</t>
  </si>
  <si>
    <t>その他
増　減</t>
  </si>
  <si>
    <t>※ 教員数は本務の者で、校長を含む。</t>
  </si>
  <si>
    <t>-</t>
  </si>
  <si>
    <t>-</t>
  </si>
  <si>
    <r>
      <t>36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15)</t>
    </r>
  </si>
  <si>
    <t xml:space="preserve"> 〒445-8501</t>
  </si>
  <si>
    <t xml:space="preserve"> 〒472-8666</t>
  </si>
  <si>
    <t xml:space="preserve"> 0566-83-1111 (内342)</t>
  </si>
  <si>
    <t xml:space="preserve"> 知立市広見3丁目1</t>
  </si>
  <si>
    <t xml:space="preserve"> 0566-83-1141</t>
  </si>
  <si>
    <t xml:space="preserve"> kikaku@city.chiryu.lg.jp</t>
  </si>
  <si>
    <t xml:space="preserve"> 0566-52-1111 (内329)</t>
  </si>
  <si>
    <t>-</t>
  </si>
  <si>
    <t xml:space="preserve"> 一色町大字一色字伊那跨61</t>
  </si>
  <si>
    <t xml:space="preserve"> 0563-72-3731</t>
  </si>
  <si>
    <t xml:space="preserve"> - </t>
  </si>
  <si>
    <r>
      <t>-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</si>
  <si>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t xml:space="preserve"> 幡豆町</t>
  </si>
  <si>
    <t xml:space="preserve"> 〒444-0798</t>
  </si>
  <si>
    <t xml:space="preserve"> 0563-63-0125 (直通)</t>
  </si>
  <si>
    <t xml:space="preserve">  企画課 企画係</t>
  </si>
  <si>
    <t xml:space="preserve"> 幡豆町大字西幡豆字仲田14-2</t>
  </si>
  <si>
    <t xml:space="preserve"> 0563-63-0132</t>
  </si>
  <si>
    <t xml:space="preserve"> kikaku@town.hazu.lg.jp</t>
  </si>
  <si>
    <t>X</t>
  </si>
  <si>
    <t>目　　　　次</t>
  </si>
  <si>
    <t>１　各市町統計担当課・係名、所在地、電話番号、ＦＡＸ、Ｅメールアドレス</t>
  </si>
  <si>
    <t>２　土地の利用状況</t>
  </si>
  <si>
    <t>　(１)　土　地　利　用</t>
  </si>
  <si>
    <t>　(２)　都市計画用途地域別面積</t>
  </si>
  <si>
    <t>３　人　口</t>
  </si>
  <si>
    <t>　(１)　世帯数及び男女別、年齢別人口</t>
  </si>
  <si>
    <t>４　産　業</t>
  </si>
  <si>
    <t>　(１)　産業別就業者数</t>
  </si>
  <si>
    <t>　(２)　産業別事業所数</t>
  </si>
  <si>
    <t>　(３)　産業分類別工業製造品出荷額等</t>
  </si>
  <si>
    <t>　(４)　農業産出額</t>
  </si>
  <si>
    <t>　(５)　商品販売額</t>
  </si>
  <si>
    <t>５　福祉・教育</t>
  </si>
  <si>
    <t>　(１)　保育所・幼稚園</t>
  </si>
  <si>
    <t>　(２)　小学校・中学校・高等学校</t>
  </si>
  <si>
    <t>　(１)　歳入</t>
  </si>
  <si>
    <t>　(２)　歳出</t>
  </si>
  <si>
    <t>「－」</t>
  </si>
  <si>
    <t>該当数字なし</t>
  </si>
  <si>
    <t>「…」</t>
  </si>
  <si>
    <t>資料なし</t>
  </si>
  <si>
    <t>「０」</t>
  </si>
  <si>
    <t>単位未満</t>
  </si>
  <si>
    <t>「△」</t>
  </si>
  <si>
    <t>マイナス</t>
  </si>
  <si>
    <t>「Ｘ」</t>
  </si>
  <si>
    <t>統計法第１４条によって秘匿扱いのもの</t>
  </si>
  <si>
    <t>･･････</t>
  </si>
  <si>
    <t>･･････････････････････････････････････････････････････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</si>
  <si>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</t>
  </si>
  <si>
    <t>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</si>
  <si>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</si>
  <si>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</si>
  <si>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</si>
  <si>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</si>
  <si>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････････････････････････････････････････････････････････････････</t>
  </si>
  <si>
    <r>
      <t>◎</t>
    </r>
    <r>
      <rPr>
        <sz val="7"/>
        <rFont val="Times New Roman"/>
        <family val="1"/>
      </rPr>
      <t xml:space="preserve">           </t>
    </r>
    <r>
      <rPr>
        <sz val="11"/>
        <rFont val="ＭＳ ゴシック"/>
        <family val="3"/>
      </rPr>
      <t>統計表中の符号の用法について</t>
    </r>
  </si>
  <si>
    <t>・・・</t>
  </si>
  <si>
    <t>※　統計表の数字は四捨五入してあり、合計と内訳の集計が一致しない場合がある。</t>
  </si>
  <si>
    <t>※　平成19年から市町村別農業産出額の積算が廃止になりました。</t>
  </si>
  <si>
    <t>みよし市</t>
  </si>
  <si>
    <r>
      <t>（平成2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年12月31日 単位：ha）</t>
    </r>
  </si>
  <si>
    <r>
      <t>(平成</t>
    </r>
    <r>
      <rPr>
        <sz val="10.8"/>
        <rFont val="ＭＳ 明朝"/>
        <family val="1"/>
      </rPr>
      <t>21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</t>
    </r>
    <r>
      <rPr>
        <sz val="10.8"/>
        <rFont val="ＭＳ 明朝"/>
        <family val="1"/>
      </rPr>
      <t>＋</t>
    </r>
    <r>
      <rPr>
        <sz val="10.8"/>
        <rFont val="ＭＳ 明朝"/>
        <family val="1"/>
      </rPr>
      <t>外国人登録）</t>
    </r>
  </si>
  <si>
    <r>
      <t>(平成</t>
    </r>
    <r>
      <rPr>
        <sz val="10.8"/>
        <rFont val="ＭＳ 明朝"/>
        <family val="1"/>
      </rPr>
      <t>21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外国人登録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</si>
  <si>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t>Ｈ21年</t>
  </si>
  <si>
    <t>-</t>
  </si>
  <si>
    <r>
      <t>（平成2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</si>
  <si>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※ 教員・保育士数は兼務を含む。</t>
  </si>
  <si>
    <t>（平成21年５月１日）</t>
  </si>
  <si>
    <t xml:space="preserve"> 〒447-8601</t>
  </si>
  <si>
    <t xml:space="preserve"> 0566-41-3311 (内275)</t>
  </si>
  <si>
    <t xml:space="preserve">  秘書情報課 広報統計係</t>
  </si>
  <si>
    <t xml:space="preserve"> 碧南市松本町28</t>
  </si>
  <si>
    <t xml:space="preserve"> 0566-48-5101</t>
  </si>
  <si>
    <t xml:space="preserve"> hishojoho@city.hekinan.lg.jp</t>
  </si>
  <si>
    <t>Ｈ21年</t>
  </si>
  <si>
    <r>
      <t>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5)</t>
    </r>
  </si>
  <si>
    <r>
      <t>14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7)</t>
    </r>
  </si>
  <si>
    <t>６ 平成20年度一般会計歳入歳出決算額</t>
  </si>
  <si>
    <t>-</t>
  </si>
  <si>
    <r>
      <t>14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11)</t>
    </r>
  </si>
  <si>
    <t xml:space="preserve"> 岡崎市 企画財政部</t>
  </si>
  <si>
    <t xml:space="preserve"> 〒444-8601</t>
  </si>
  <si>
    <t xml:space="preserve"> 0564-23-6032 (直通)</t>
  </si>
  <si>
    <t xml:space="preserve"> 0564-23-6846</t>
  </si>
  <si>
    <t xml:space="preserve"> tokei@city.okazaki.aichi.jp</t>
  </si>
  <si>
    <r>
      <t>24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</si>
  <si>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53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35)</t>
    </r>
  </si>
  <si>
    <t xml:space="preserve"> みよし市 総務部</t>
  </si>
  <si>
    <t xml:space="preserve"> 〒470-0295</t>
  </si>
  <si>
    <t xml:space="preserve"> 0561-32-8006(直通)</t>
  </si>
  <si>
    <t xml:space="preserve">  情報システム課 </t>
  </si>
  <si>
    <t>みよし市三好町小坂50</t>
  </si>
  <si>
    <t xml:space="preserve"> 0561-32-2165</t>
  </si>
  <si>
    <t>　情報統計係</t>
  </si>
  <si>
    <t xml:space="preserve"> joho@city.aichi-miyoshi.lg.jp</t>
  </si>
  <si>
    <t>Ｈ21年</t>
  </si>
  <si>
    <r>
      <t>10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10)</t>
    </r>
  </si>
  <si>
    <t xml:space="preserve"> 〒448-8501</t>
  </si>
  <si>
    <t xml:space="preserve"> 0566-23-1105</t>
  </si>
  <si>
    <t xml:space="preserve"> jyousys@city.kariya.lg.jp</t>
  </si>
  <si>
    <t xml:space="preserve"> 安城市 企画部</t>
  </si>
  <si>
    <t xml:space="preserve"> 〒446-8501</t>
  </si>
  <si>
    <t xml:space="preserve"> 0566-71-2205（直通）</t>
  </si>
  <si>
    <t xml:space="preserve"> 安城市桜町18-23</t>
  </si>
  <si>
    <t xml:space="preserve"> 0566-76-1112</t>
  </si>
  <si>
    <t xml:space="preserve"> johou@city.takahama.lg.jp</t>
  </si>
  <si>
    <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</si>
  <si>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9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</si>
  <si>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t xml:space="preserve"> 一色町 総務部</t>
  </si>
  <si>
    <t xml:space="preserve"> 〒444-0492</t>
  </si>
  <si>
    <t xml:space="preserve"> 0563-72-9602 (直通)</t>
  </si>
  <si>
    <t>　企画調整グループ</t>
  </si>
  <si>
    <t xml:space="preserve"> chiiki@town.isshiki.lg.jp</t>
  </si>
  <si>
    <t>Ｈ21年</t>
  </si>
  <si>
    <t xml:space="preserve"> 吉良町 総務部</t>
  </si>
  <si>
    <r>
      <rPr>
        <sz val="10.8"/>
        <rFont val="ＭＳ 明朝"/>
        <family val="1"/>
      </rP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6)</t>
    </r>
  </si>
  <si>
    <t xml:space="preserve"> kikaku@city.nishio.lg.jp</t>
  </si>
  <si>
    <t xml:space="preserve"> 〒471-8501</t>
  </si>
  <si>
    <t xml:space="preserve"> 0565-31-8623</t>
  </si>
  <si>
    <t xml:space="preserve"> shomu@city.toyota.aichi.jp</t>
  </si>
  <si>
    <t xml:space="preserve"> 幸田町 総務部</t>
  </si>
  <si>
    <t xml:space="preserve"> 〒444-0192</t>
  </si>
  <si>
    <t xml:space="preserve"> 0564-63-5132 (直通)</t>
  </si>
  <si>
    <t xml:space="preserve">  企画政策課 情報グループ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</si>
  <si>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</si>
  <si>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</si>
  <si>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</si>
  <si>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</si>
  <si>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t>（平成21年1月1日 単位：k㎡）</t>
  </si>
  <si>
    <t>一 色 町</t>
  </si>
  <si>
    <r>
      <t>（平成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年12月31日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工業統計調査 単位：万円）</t>
    </r>
  </si>
  <si>
    <t>Ｘ</t>
  </si>
  <si>
    <t>皮革製品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</si>
  <si>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</si>
  <si>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</si>
  <si>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</si>
  <si>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</si>
  <si>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</si>
  <si>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</si>
  <si>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</si>
  <si>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</si>
  <si>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 xml:space="preserve"> 0563-56-2111 (内3204)</t>
  </si>
  <si>
    <t xml:space="preserve"> 0563-56-0212</t>
  </si>
  <si>
    <t>６　平成２０年度一般会計歳入歳出決算額</t>
  </si>
  <si>
    <t>　(２)　国籍別外国人登録者数</t>
  </si>
  <si>
    <t>　(３)　人　口　動　向</t>
  </si>
  <si>
    <t>　(４)　各市町間流動人口</t>
  </si>
  <si>
    <t>※　各統計表の数値は、平成22年3月現在把握できる最新の数値である。</t>
  </si>
  <si>
    <r>
      <t>65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53)</t>
    </r>
  </si>
  <si>
    <t>19(10)</t>
  </si>
  <si>
    <r>
      <t>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</si>
  <si>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>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</si>
  <si>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</si>
  <si>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8)</t>
    </r>
  </si>
  <si>
    <t>13( 4)</t>
  </si>
  <si>
    <r>
      <t>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</si>
  <si>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</si>
  <si>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 xml:space="preserve"> 18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16)</t>
    </r>
  </si>
  <si>
    <r>
      <t>12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10)</t>
    </r>
  </si>
  <si>
    <r>
      <t>1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</si>
  <si>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>7(</t>
    </r>
    <r>
      <rPr>
        <sz val="10.8"/>
        <rFont val="ＭＳ 明朝"/>
        <family val="1"/>
      </rPr>
      <t xml:space="preserve"> 7</t>
    </r>
    <r>
      <rPr>
        <sz val="10.8"/>
        <rFont val="ＭＳ 明朝"/>
        <family val="1"/>
      </rPr>
      <t>)</t>
    </r>
  </si>
  <si>
    <t>31(23)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</si>
</sst>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7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15" borderId="1" applyNumberFormat="0" applyAlignment="0" applyProtection="0"/>
    <xf numFmtId="0" fontId="32" fillId="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6" fillId="0" borderId="3" applyNumberFormat="0" applyFill="0" applyAlignment="0" applyProtection="0"/>
    <xf numFmtId="0" fontId="31" fillId="16" borderId="0" applyNumberFormat="0" applyBorder="0" applyAlignment="0" applyProtection="0"/>
    <xf numFmtId="0" fontId="35" fillId="17" borderId="4" applyNumberFormat="0" applyAlignment="0" applyProtection="0"/>
    <xf numFmtId="0" fontId="3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4" fillId="17" borderId="9" applyNumberFormat="0" applyAlignment="0" applyProtection="0"/>
    <xf numFmtId="0" fontId="3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3" fillId="7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11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 wrapText="1"/>
    </xf>
    <xf numFmtId="181" fontId="0" fillId="0" borderId="11" xfId="0" applyNumberForma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vertical="center"/>
    </xf>
    <xf numFmtId="41" fontId="0" fillId="0" borderId="13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horizontal="center" vertical="center"/>
    </xf>
    <xf numFmtId="182" fontId="0" fillId="0" borderId="18" xfId="0" applyNumberFormat="1" applyFill="1" applyBorder="1" applyAlignment="1">
      <alignment horizontal="right" vertical="center" wrapText="1"/>
    </xf>
    <xf numFmtId="182" fontId="0" fillId="0" borderId="18" xfId="0" applyNumberFormat="1" applyFill="1" applyBorder="1" applyAlignment="1">
      <alignment vertical="center"/>
    </xf>
    <xf numFmtId="182" fontId="0" fillId="0" borderId="19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horizontal="right" vertical="center"/>
    </xf>
    <xf numFmtId="182" fontId="0" fillId="0" borderId="19" xfId="0" applyNumberFormat="1" applyFill="1" applyBorder="1" applyAlignment="1">
      <alignment horizontal="right" vertical="center" wrapText="1"/>
    </xf>
    <xf numFmtId="182" fontId="0" fillId="0" borderId="16" xfId="0" applyNumberFormat="1" applyFill="1" applyBorder="1" applyAlignment="1">
      <alignment horizontal="right" vertical="center" wrapText="1"/>
    </xf>
    <xf numFmtId="182" fontId="0" fillId="0" borderId="17" xfId="0" applyNumberFormat="1" applyFill="1" applyBorder="1" applyAlignment="1">
      <alignment horizontal="right" vertical="center" wrapText="1"/>
    </xf>
    <xf numFmtId="182" fontId="9" fillId="0" borderId="16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center" vertical="center"/>
    </xf>
    <xf numFmtId="182" fontId="0" fillId="0" borderId="20" xfId="0" applyNumberForma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21" xfId="0" applyNumberFormat="1" applyFill="1" applyBorder="1" applyAlignment="1">
      <alignment horizontal="right" vertical="center" wrapText="1"/>
    </xf>
    <xf numFmtId="182" fontId="0" fillId="0" borderId="21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vertical="center"/>
    </xf>
    <xf numFmtId="182" fontId="9" fillId="0" borderId="21" xfId="0" applyNumberFormat="1" applyFont="1" applyFill="1" applyBorder="1" applyAlignment="1">
      <alignment horizontal="right" vertical="center" wrapText="1"/>
    </xf>
    <xf numFmtId="182" fontId="9" fillId="0" borderId="18" xfId="0" applyNumberFormat="1" applyFont="1" applyFill="1" applyBorder="1" applyAlignment="1">
      <alignment horizontal="right" vertical="center" wrapText="1"/>
    </xf>
    <xf numFmtId="41" fontId="0" fillId="0" borderId="1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20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1" fontId="9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2" fontId="9" fillId="0" borderId="21" xfId="0" applyNumberFormat="1" applyFont="1" applyFill="1" applyBorder="1" applyAlignment="1">
      <alignment vertical="center"/>
    </xf>
    <xf numFmtId="182" fontId="9" fillId="0" borderId="22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26" xfId="0" applyFont="1" applyBorder="1" applyAlignment="1">
      <alignment vertical="center" textRotation="255"/>
    </xf>
    <xf numFmtId="0" fontId="8" fillId="0" borderId="26" xfId="0" applyFont="1" applyBorder="1" applyAlignment="1">
      <alignment vertical="distributed" textRotation="255" wrapText="1"/>
    </xf>
    <xf numFmtId="0" fontId="8" fillId="0" borderId="26" xfId="0" applyFont="1" applyBorder="1" applyAlignment="1">
      <alignment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8" fillId="0" borderId="26" xfId="0" applyNumberFormat="1" applyFont="1" applyFill="1" applyBorder="1" applyAlignment="1">
      <alignment horizontal="center" vertical="center"/>
    </xf>
    <xf numFmtId="41" fontId="8" fillId="0" borderId="26" xfId="0" applyNumberFormat="1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Alignment="1">
      <alignment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15" fillId="0" borderId="29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9" xfId="0" applyNumberFormat="1" applyFont="1" applyFill="1" applyBorder="1" applyAlignment="1">
      <alignment horizontal="center" vertical="center"/>
    </xf>
    <xf numFmtId="196" fontId="8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30" xfId="0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31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5" fillId="0" borderId="28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 applyProtection="1">
      <alignment horizontal="left" vertical="center" indent="3"/>
      <protection/>
    </xf>
    <xf numFmtId="0" fontId="16" fillId="0" borderId="10" xfId="0" applyFont="1" applyFill="1" applyBorder="1" applyAlignment="1" applyProtection="1">
      <alignment horizontal="left" vertical="center" indent="3"/>
      <protection/>
    </xf>
    <xf numFmtId="0" fontId="5" fillId="0" borderId="21" xfId="0" applyFont="1" applyBorder="1" applyAlignment="1">
      <alignment horizontal="left" indent="3"/>
    </xf>
    <xf numFmtId="49" fontId="8" fillId="0" borderId="33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81" fontId="0" fillId="0" borderId="12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/>
    </xf>
    <xf numFmtId="181" fontId="0" fillId="0" borderId="11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95" fontId="0" fillId="0" borderId="11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6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81" fontId="0" fillId="0" borderId="16" xfId="0" applyNumberFormat="1" applyFill="1" applyBorder="1" applyAlignment="1">
      <alignment/>
    </xf>
    <xf numFmtId="181" fontId="0" fillId="0" borderId="18" xfId="0" applyNumberForma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181" fontId="0" fillId="0" borderId="20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20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wrapText="1"/>
    </xf>
    <xf numFmtId="41" fontId="0" fillId="0" borderId="12" xfId="0" applyNumberFormat="1" applyFont="1" applyFill="1" applyBorder="1" applyAlignment="1">
      <alignment horizontal="left" vertical="center" wrapText="1"/>
    </xf>
    <xf numFmtId="41" fontId="0" fillId="0" borderId="2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 quotePrefix="1">
      <alignment horizontal="right" vertical="center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 quotePrefix="1">
      <alignment horizontal="right" vertical="center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22" xfId="0" applyNumberForma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vertical="center"/>
    </xf>
    <xf numFmtId="187" fontId="0" fillId="0" borderId="17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vertical="center"/>
    </xf>
    <xf numFmtId="188" fontId="0" fillId="0" borderId="12" xfId="0" applyNumberFormat="1" applyFill="1" applyBorder="1" applyAlignment="1" quotePrefix="1">
      <alignment horizontal="right" vertical="center"/>
    </xf>
    <xf numFmtId="187" fontId="0" fillId="0" borderId="11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horizontal="right" vertical="center"/>
    </xf>
    <xf numFmtId="188" fontId="0" fillId="0" borderId="11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 wrapText="1"/>
    </xf>
    <xf numFmtId="188" fontId="0" fillId="0" borderId="20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horizontal="right"/>
    </xf>
    <xf numFmtId="196" fontId="0" fillId="0" borderId="16" xfId="0" applyNumberFormat="1" applyFont="1" applyFill="1" applyBorder="1" applyAlignment="1">
      <alignment horizontal="right"/>
    </xf>
    <xf numFmtId="196" fontId="0" fillId="0" borderId="17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 horizontal="right"/>
    </xf>
    <xf numFmtId="196" fontId="0" fillId="0" borderId="12" xfId="0" applyNumberFormat="1" applyFont="1" applyFill="1" applyBorder="1" applyAlignment="1">
      <alignment horizontal="right"/>
    </xf>
    <xf numFmtId="196" fontId="0" fillId="0" borderId="20" xfId="0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0" xfId="61" applyFont="1" applyFill="1" applyBorder="1" applyAlignment="1">
      <alignment horizontal="center"/>
      <protection/>
    </xf>
    <xf numFmtId="195" fontId="0" fillId="0" borderId="11" xfId="0" applyNumberFormat="1" applyFont="1" applyFill="1" applyBorder="1" applyAlignment="1">
      <alignment horizontal="right"/>
    </xf>
    <xf numFmtId="195" fontId="0" fillId="0" borderId="22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41" fontId="0" fillId="0" borderId="12" xfId="0" applyNumberForma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187" fontId="0" fillId="0" borderId="22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horizontal="center" vertical="center"/>
    </xf>
    <xf numFmtId="196" fontId="0" fillId="0" borderId="11" xfId="0" applyNumberFormat="1" applyBorder="1" applyAlignment="1">
      <alignment vertical="center"/>
    </xf>
    <xf numFmtId="196" fontId="0" fillId="0" borderId="22" xfId="0" applyNumberForma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/>
    </xf>
    <xf numFmtId="196" fontId="0" fillId="0" borderId="11" xfId="0" applyNumberFormat="1" applyBorder="1" applyAlignment="1">
      <alignment horizontal="right" vertical="center"/>
    </xf>
    <xf numFmtId="196" fontId="0" fillId="0" borderId="17" xfId="0" applyNumberFormat="1" applyBorder="1" applyAlignment="1">
      <alignment vertical="center"/>
    </xf>
    <xf numFmtId="0" fontId="6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195" fontId="0" fillId="0" borderId="12" xfId="0" applyNumberFormat="1" applyFill="1" applyBorder="1" applyAlignment="1">
      <alignment/>
    </xf>
    <xf numFmtId="195" fontId="0" fillId="0" borderId="12" xfId="0" applyNumberFormat="1" applyFill="1" applyBorder="1" applyAlignment="1">
      <alignment horizontal="right"/>
    </xf>
    <xf numFmtId="195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 horizontal="right"/>
    </xf>
    <xf numFmtId="195" fontId="0" fillId="0" borderId="12" xfId="61" applyNumberFormat="1" applyFont="1" applyFill="1" applyBorder="1">
      <alignment/>
      <protection/>
    </xf>
    <xf numFmtId="195" fontId="0" fillId="0" borderId="12" xfId="61" applyNumberFormat="1" applyFont="1" applyFill="1" applyBorder="1" applyAlignment="1">
      <alignment horizontal="right"/>
      <protection/>
    </xf>
    <xf numFmtId="0" fontId="0" fillId="0" borderId="12" xfId="0" applyNumberFormat="1" applyFill="1" applyBorder="1" applyAlignment="1">
      <alignment horizontal="right"/>
    </xf>
    <xf numFmtId="195" fontId="0" fillId="0" borderId="20" xfId="0" applyNumberFormat="1" applyFont="1" applyFill="1" applyBorder="1" applyAlignment="1">
      <alignment/>
    </xf>
    <xf numFmtId="182" fontId="0" fillId="0" borderId="16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/>
    </xf>
    <xf numFmtId="181" fontId="0" fillId="0" borderId="20" xfId="0" applyNumberFormat="1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16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81" fontId="0" fillId="0" borderId="18" xfId="0" applyNumberFormat="1" applyFill="1" applyBorder="1" applyAlignment="1">
      <alignment horizontal="right" vertical="center"/>
    </xf>
    <xf numFmtId="38" fontId="0" fillId="0" borderId="18" xfId="0" applyNumberFormat="1" applyFill="1" applyBorder="1" applyAlignment="1">
      <alignment/>
    </xf>
    <xf numFmtId="38" fontId="0" fillId="0" borderId="39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196" fontId="0" fillId="0" borderId="19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/>
    </xf>
    <xf numFmtId="196" fontId="0" fillId="0" borderId="16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189" fontId="0" fillId="0" borderId="16" xfId="0" applyNumberFormat="1" applyFont="1" applyFill="1" applyBorder="1" applyAlignment="1">
      <alignment horizontal="right"/>
    </xf>
    <xf numFmtId="189" fontId="0" fillId="0" borderId="16" xfId="0" applyNumberFormat="1" applyFont="1" applyFill="1" applyBorder="1" applyAlignment="1">
      <alignment/>
    </xf>
    <xf numFmtId="189" fontId="0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right"/>
    </xf>
    <xf numFmtId="189" fontId="0" fillId="0" borderId="18" xfId="0" applyNumberFormat="1" applyFont="1" applyFill="1" applyBorder="1" applyAlignment="1">
      <alignment/>
    </xf>
    <xf numFmtId="189" fontId="0" fillId="0" borderId="19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 horizontal="right"/>
    </xf>
    <xf numFmtId="187" fontId="0" fillId="0" borderId="17" xfId="0" applyNumberFormat="1" applyFont="1" applyFill="1" applyBorder="1" applyAlignment="1">
      <alignment horizontal="right"/>
    </xf>
    <xf numFmtId="187" fontId="0" fillId="0" borderId="18" xfId="0" applyNumberFormat="1" applyFont="1" applyFill="1" applyBorder="1" applyAlignment="1">
      <alignment/>
    </xf>
    <xf numFmtId="187" fontId="0" fillId="0" borderId="19" xfId="0" applyNumberFormat="1" applyFont="1" applyFill="1" applyBorder="1" applyAlignment="1">
      <alignment/>
    </xf>
    <xf numFmtId="196" fontId="0" fillId="0" borderId="11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196" fontId="0" fillId="0" borderId="20" xfId="0" applyNumberFormat="1" applyFont="1" applyFill="1" applyBorder="1" applyAlignment="1">
      <alignment/>
    </xf>
    <xf numFmtId="196" fontId="0" fillId="0" borderId="22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0" fillId="0" borderId="17" xfId="0" applyNumberFormat="1" applyFont="1" applyFill="1" applyBorder="1" applyAlignment="1">
      <alignment/>
    </xf>
    <xf numFmtId="187" fontId="0" fillId="0" borderId="12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vertical="center"/>
    </xf>
    <xf numFmtId="181" fontId="0" fillId="0" borderId="4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horizontal="center" vertical="center"/>
    </xf>
    <xf numFmtId="182" fontId="0" fillId="0" borderId="18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left" vertical="center"/>
    </xf>
    <xf numFmtId="182" fontId="0" fillId="0" borderId="17" xfId="0" applyNumberFormat="1" applyFill="1" applyBorder="1" applyAlignment="1">
      <alignment horizontal="center" vertical="center"/>
    </xf>
    <xf numFmtId="182" fontId="0" fillId="0" borderId="19" xfId="0" applyNumberForma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 vertical="center"/>
    </xf>
    <xf numFmtId="182" fontId="9" fillId="0" borderId="22" xfId="0" applyNumberFormat="1" applyFon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2" fontId="0" fillId="0" borderId="21" xfId="0" applyNumberFormat="1" applyFill="1" applyBorder="1" applyAlignment="1">
      <alignment horizontal="center" vertical="center"/>
    </xf>
    <xf numFmtId="182" fontId="9" fillId="0" borderId="16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38" fontId="8" fillId="0" borderId="27" xfId="0" applyNumberFormat="1" applyFont="1" applyFill="1" applyBorder="1" applyAlignment="1">
      <alignment horizontal="center" vertical="center"/>
    </xf>
    <xf numFmtId="38" fontId="8" fillId="0" borderId="3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shojoho@city.hekinan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1" sqref="A1:M1"/>
    </sheetView>
  </sheetViews>
  <sheetFormatPr defaultColWidth="8.796875" defaultRowHeight="12.75"/>
  <cols>
    <col min="1" max="12" width="6.69921875" style="188" customWidth="1"/>
    <col min="13" max="13" width="4.09765625" style="217" customWidth="1"/>
    <col min="14" max="16384" width="9.09765625" style="188" customWidth="1"/>
  </cols>
  <sheetData>
    <row r="1" spans="1:13" ht="21">
      <c r="A1" s="427" t="s">
        <v>310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23.2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22.5" customHeight="1">
      <c r="A3" s="214" t="s">
        <v>311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 t="s">
        <v>338</v>
      </c>
      <c r="M3" s="216">
        <v>2</v>
      </c>
    </row>
    <row r="4" spans="1:12" ht="12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22.5" customHeight="1">
      <c r="A5" s="214" t="s">
        <v>312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3" ht="22.5" customHeight="1">
      <c r="A6" s="214" t="s">
        <v>313</v>
      </c>
      <c r="B6" s="215"/>
      <c r="C6" s="215"/>
      <c r="D6" s="215"/>
      <c r="F6" s="218"/>
      <c r="G6" s="218"/>
      <c r="H6" s="218"/>
      <c r="I6" s="218"/>
      <c r="J6" s="218"/>
      <c r="K6" s="218"/>
      <c r="L6" s="219" t="s">
        <v>339</v>
      </c>
      <c r="M6" s="216">
        <v>3</v>
      </c>
    </row>
    <row r="7" spans="1:13" ht="22.5" customHeight="1">
      <c r="A7" s="214" t="s">
        <v>314</v>
      </c>
      <c r="B7" s="215"/>
      <c r="C7" s="215"/>
      <c r="D7" s="215"/>
      <c r="E7" s="216"/>
      <c r="G7" s="214"/>
      <c r="H7" s="214"/>
      <c r="I7" s="214"/>
      <c r="J7" s="214"/>
      <c r="K7" s="214"/>
      <c r="L7" s="216" t="s">
        <v>340</v>
      </c>
      <c r="M7" s="216">
        <v>3</v>
      </c>
    </row>
    <row r="8" spans="1:12" ht="13.5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22.5" customHeight="1">
      <c r="A9" s="214" t="s">
        <v>315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3" ht="22.5" customHeight="1">
      <c r="A10" s="214" t="s">
        <v>316</v>
      </c>
      <c r="B10" s="215"/>
      <c r="C10" s="215"/>
      <c r="D10" s="215"/>
      <c r="E10" s="215"/>
      <c r="F10" s="215"/>
      <c r="G10" s="428" t="s">
        <v>341</v>
      </c>
      <c r="H10" s="428"/>
      <c r="I10" s="428"/>
      <c r="J10" s="428"/>
      <c r="K10" s="428"/>
      <c r="L10" s="428"/>
      <c r="M10" s="216">
        <v>4</v>
      </c>
    </row>
    <row r="11" spans="1:13" ht="22.5" customHeight="1">
      <c r="A11" s="214" t="s">
        <v>436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 t="s">
        <v>342</v>
      </c>
      <c r="M11" s="216">
        <v>4</v>
      </c>
    </row>
    <row r="12" spans="1:13" ht="22.5" customHeight="1">
      <c r="A12" s="214" t="s">
        <v>437</v>
      </c>
      <c r="B12" s="215"/>
      <c r="C12" s="215"/>
      <c r="D12" s="215"/>
      <c r="E12" s="216" t="s">
        <v>338</v>
      </c>
      <c r="F12" s="216" t="s">
        <v>338</v>
      </c>
      <c r="G12" s="216" t="s">
        <v>338</v>
      </c>
      <c r="H12" s="216" t="s">
        <v>338</v>
      </c>
      <c r="I12" s="216" t="s">
        <v>338</v>
      </c>
      <c r="J12" s="216" t="s">
        <v>338</v>
      </c>
      <c r="K12" s="216" t="s">
        <v>338</v>
      </c>
      <c r="L12" s="216" t="s">
        <v>338</v>
      </c>
      <c r="M12" s="216">
        <v>5</v>
      </c>
    </row>
    <row r="13" spans="1:13" ht="22.5" customHeight="1">
      <c r="A13" s="214" t="s">
        <v>438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6" t="s">
        <v>342</v>
      </c>
      <c r="M13" s="216">
        <v>6</v>
      </c>
    </row>
    <row r="14" spans="1:12" ht="13.5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22.5" customHeight="1">
      <c r="A15" s="214" t="s">
        <v>317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3" ht="22.5" customHeight="1">
      <c r="A16" s="214" t="s">
        <v>318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 t="s">
        <v>342</v>
      </c>
      <c r="M16" s="216">
        <v>8</v>
      </c>
    </row>
    <row r="17" spans="1:13" ht="22.5" customHeight="1">
      <c r="A17" s="214" t="s">
        <v>319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6" t="s">
        <v>342</v>
      </c>
      <c r="M17" s="216">
        <v>8</v>
      </c>
    </row>
    <row r="18" spans="1:13" ht="22.5" customHeight="1">
      <c r="A18" s="214" t="s">
        <v>320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6" t="s">
        <v>343</v>
      </c>
      <c r="M18" s="216">
        <v>10</v>
      </c>
    </row>
    <row r="19" spans="1:13" ht="22.5" customHeight="1">
      <c r="A19" s="214" t="s">
        <v>321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6" t="s">
        <v>344</v>
      </c>
      <c r="M19" s="216">
        <v>12</v>
      </c>
    </row>
    <row r="20" spans="1:13" ht="22.5" customHeight="1">
      <c r="A20" s="214" t="s">
        <v>322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6" t="s">
        <v>344</v>
      </c>
      <c r="M20" s="216">
        <v>12</v>
      </c>
    </row>
    <row r="21" spans="1:12" ht="13.5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ht="22.5" customHeight="1">
      <c r="A22" s="214" t="s">
        <v>323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3" ht="22.5" customHeight="1">
      <c r="A23" s="214" t="s">
        <v>324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6" t="s">
        <v>342</v>
      </c>
      <c r="M23" s="216">
        <v>13</v>
      </c>
    </row>
    <row r="24" spans="1:13" ht="22.5" customHeight="1">
      <c r="A24" s="214" t="s">
        <v>325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 t="s">
        <v>345</v>
      </c>
      <c r="M24" s="216">
        <v>13</v>
      </c>
    </row>
    <row r="25" spans="1:12" ht="13.5">
      <c r="A25" s="21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ht="22.5" customHeight="1">
      <c r="A26" s="214" t="s">
        <v>435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3" ht="22.5" customHeight="1">
      <c r="A27" s="214" t="s">
        <v>326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6" t="s">
        <v>346</v>
      </c>
      <c r="M27" s="216">
        <v>14</v>
      </c>
    </row>
    <row r="28" spans="1:13" ht="22.5" customHeight="1">
      <c r="A28" s="214" t="s">
        <v>327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6" t="s">
        <v>346</v>
      </c>
      <c r="M28" s="216">
        <v>14</v>
      </c>
    </row>
    <row r="29" spans="1:12" ht="18.7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2:12" ht="19.5" customHeight="1">
      <c r="B30" s="214" t="s">
        <v>347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3:13" ht="19.5" customHeight="1">
      <c r="C31" s="214" t="s">
        <v>328</v>
      </c>
      <c r="D31" s="215" t="s">
        <v>348</v>
      </c>
      <c r="E31" s="214" t="s">
        <v>329</v>
      </c>
      <c r="F31" s="215"/>
      <c r="H31" s="215"/>
      <c r="I31" s="215"/>
      <c r="J31" s="215"/>
      <c r="K31" s="215"/>
      <c r="L31" s="215"/>
      <c r="M31" s="188"/>
    </row>
    <row r="32" spans="3:13" ht="19.5" customHeight="1">
      <c r="C32" s="214" t="s">
        <v>330</v>
      </c>
      <c r="D32" s="215" t="s">
        <v>348</v>
      </c>
      <c r="E32" s="214" t="s">
        <v>331</v>
      </c>
      <c r="F32" s="215"/>
      <c r="H32" s="215"/>
      <c r="I32" s="215"/>
      <c r="J32" s="215"/>
      <c r="K32" s="215"/>
      <c r="L32" s="215"/>
      <c r="M32" s="188"/>
    </row>
    <row r="33" spans="3:13" ht="19.5" customHeight="1">
      <c r="C33" s="214" t="s">
        <v>332</v>
      </c>
      <c r="D33" s="215" t="s">
        <v>348</v>
      </c>
      <c r="E33" s="214" t="s">
        <v>333</v>
      </c>
      <c r="F33" s="215"/>
      <c r="H33" s="215"/>
      <c r="I33" s="215"/>
      <c r="J33" s="215"/>
      <c r="K33" s="215"/>
      <c r="L33" s="215"/>
      <c r="M33" s="188"/>
    </row>
    <row r="34" spans="3:13" ht="19.5" customHeight="1">
      <c r="C34" s="214" t="s">
        <v>334</v>
      </c>
      <c r="D34" s="215" t="s">
        <v>348</v>
      </c>
      <c r="E34" s="214" t="s">
        <v>335</v>
      </c>
      <c r="F34" s="215"/>
      <c r="H34" s="215"/>
      <c r="I34" s="215"/>
      <c r="J34" s="215"/>
      <c r="K34" s="215"/>
      <c r="L34" s="215"/>
      <c r="M34" s="188"/>
    </row>
    <row r="35" spans="3:13" ht="19.5" customHeight="1">
      <c r="C35" s="214" t="s">
        <v>336</v>
      </c>
      <c r="D35" s="215" t="s">
        <v>348</v>
      </c>
      <c r="E35" s="214" t="s">
        <v>337</v>
      </c>
      <c r="F35" s="215"/>
      <c r="H35" s="215"/>
      <c r="I35" s="215"/>
      <c r="J35" s="215"/>
      <c r="K35" s="215"/>
      <c r="L35" s="215"/>
      <c r="M35" s="216"/>
    </row>
    <row r="36" spans="3:13" ht="9.75" customHeight="1">
      <c r="C36" s="214"/>
      <c r="D36" s="215"/>
      <c r="E36" s="215"/>
      <c r="F36" s="215"/>
      <c r="G36" s="214"/>
      <c r="H36" s="215"/>
      <c r="I36" s="215"/>
      <c r="J36" s="215"/>
      <c r="K36" s="215"/>
      <c r="L36" s="215"/>
      <c r="M36" s="216"/>
    </row>
    <row r="37" spans="2:12" ht="18" customHeight="1">
      <c r="B37" s="214" t="s">
        <v>349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8" customHeight="1">
      <c r="B38" s="214" t="s">
        <v>439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</sheetData>
  <sheetProtection/>
  <mergeCells count="2">
    <mergeCell ref="A1:M1"/>
    <mergeCell ref="G10:L10"/>
  </mergeCells>
  <printOptions/>
  <pageMargins left="0.984251968503937" right="0.7874015748031497" top="0.984251968503937" bottom="0.5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22.5" customHeight="1"/>
  <cols>
    <col min="1" max="1" width="12.69921875" style="12" customWidth="1"/>
    <col min="2" max="2" width="16.296875" style="12" customWidth="1"/>
    <col min="3" max="11" width="12.69921875" style="12" customWidth="1"/>
    <col min="12" max="12" width="14.3984375" style="12" customWidth="1"/>
    <col min="13" max="15" width="12.69921875" style="12" customWidth="1"/>
    <col min="16" max="16" width="10.69921875" style="12" bestFit="1" customWidth="1"/>
    <col min="17" max="18" width="9.09765625" style="12" customWidth="1"/>
    <col min="19" max="19" width="10.69921875" style="12" bestFit="1" customWidth="1"/>
    <col min="20" max="20" width="11.8984375" style="12" bestFit="1" customWidth="1"/>
    <col min="21" max="21" width="9.09765625" style="12" customWidth="1"/>
    <col min="22" max="22" width="10.69921875" style="12" bestFit="1" customWidth="1"/>
    <col min="23" max="16384" width="9.09765625" style="12" customWidth="1"/>
  </cols>
  <sheetData>
    <row r="1" spans="1:14" ht="22.5" customHeight="1" thickBot="1">
      <c r="A1" s="11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 t="s">
        <v>422</v>
      </c>
    </row>
    <row r="2" spans="1:14" s="11" customFormat="1" ht="24.75" customHeight="1">
      <c r="A2" s="101"/>
      <c r="B2" s="156" t="s">
        <v>196</v>
      </c>
      <c r="C2" s="156" t="s">
        <v>83</v>
      </c>
      <c r="D2" s="156" t="s">
        <v>84</v>
      </c>
      <c r="E2" s="156" t="s">
        <v>71</v>
      </c>
      <c r="F2" s="157" t="s">
        <v>72</v>
      </c>
      <c r="G2" s="157" t="s">
        <v>73</v>
      </c>
      <c r="H2" s="158" t="s">
        <v>74</v>
      </c>
      <c r="I2" s="159" t="s">
        <v>75</v>
      </c>
      <c r="J2" s="159" t="s">
        <v>76</v>
      </c>
      <c r="K2" s="159" t="s">
        <v>77</v>
      </c>
      <c r="L2" s="160" t="s">
        <v>241</v>
      </c>
      <c r="M2" s="157" t="s">
        <v>78</v>
      </c>
      <c r="N2" s="327" t="s">
        <v>424</v>
      </c>
    </row>
    <row r="3" spans="1:14" ht="22.5" customHeight="1">
      <c r="A3" s="111" t="s">
        <v>60</v>
      </c>
      <c r="B3" s="268">
        <v>182260819</v>
      </c>
      <c r="C3" s="268">
        <v>3920209</v>
      </c>
      <c r="D3" s="268">
        <v>1899160</v>
      </c>
      <c r="E3" s="268">
        <v>11383378</v>
      </c>
      <c r="F3" s="269">
        <v>275142</v>
      </c>
      <c r="G3" s="269">
        <v>379733</v>
      </c>
      <c r="H3" s="270">
        <v>755767</v>
      </c>
      <c r="I3" s="268">
        <v>541538</v>
      </c>
      <c r="J3" s="268">
        <v>165426</v>
      </c>
      <c r="K3" s="268" t="s">
        <v>423</v>
      </c>
      <c r="L3" s="268">
        <v>6131180</v>
      </c>
      <c r="M3" s="269">
        <v>52957</v>
      </c>
      <c r="N3" s="333">
        <v>0</v>
      </c>
    </row>
    <row r="4" spans="1:14" ht="22.5" customHeight="1">
      <c r="A4" s="98" t="s">
        <v>1</v>
      </c>
      <c r="B4" s="271">
        <v>94014934</v>
      </c>
      <c r="C4" s="271">
        <v>15546159</v>
      </c>
      <c r="D4" s="271">
        <v>1883401</v>
      </c>
      <c r="E4" s="271">
        <v>71100</v>
      </c>
      <c r="F4" s="272" t="s">
        <v>288</v>
      </c>
      <c r="G4" s="272">
        <v>60431</v>
      </c>
      <c r="H4" s="273" t="s">
        <v>423</v>
      </c>
      <c r="I4" s="271">
        <v>26858</v>
      </c>
      <c r="J4" s="271">
        <v>653177</v>
      </c>
      <c r="K4" s="271" t="s">
        <v>423</v>
      </c>
      <c r="L4" s="271">
        <v>1133532</v>
      </c>
      <c r="M4" s="272">
        <v>442718</v>
      </c>
      <c r="N4" s="332" t="s">
        <v>423</v>
      </c>
    </row>
    <row r="5" spans="1:14" ht="22.5" customHeight="1">
      <c r="A5" s="98" t="s">
        <v>2</v>
      </c>
      <c r="B5" s="271">
        <v>177866295</v>
      </c>
      <c r="C5" s="271">
        <v>2314742</v>
      </c>
      <c r="D5" s="271" t="s">
        <v>288</v>
      </c>
      <c r="E5" s="271">
        <v>192854</v>
      </c>
      <c r="F5" s="272" t="s">
        <v>423</v>
      </c>
      <c r="G5" s="272">
        <v>398308</v>
      </c>
      <c r="H5" s="273">
        <v>462590</v>
      </c>
      <c r="I5" s="271">
        <v>2407761</v>
      </c>
      <c r="J5" s="271">
        <v>2447812</v>
      </c>
      <c r="K5" s="271" t="s">
        <v>423</v>
      </c>
      <c r="L5" s="271">
        <v>3429898</v>
      </c>
      <c r="M5" s="272">
        <v>210265</v>
      </c>
      <c r="N5" s="328">
        <v>0</v>
      </c>
    </row>
    <row r="6" spans="1:14" ht="22.5" customHeight="1">
      <c r="A6" s="98" t="s">
        <v>108</v>
      </c>
      <c r="B6" s="271">
        <v>1305399375</v>
      </c>
      <c r="C6" s="271">
        <v>5477187</v>
      </c>
      <c r="D6" s="271">
        <v>255693</v>
      </c>
      <c r="E6" s="271">
        <v>2872427</v>
      </c>
      <c r="F6" s="272">
        <v>661571</v>
      </c>
      <c r="G6" s="272">
        <v>100254</v>
      </c>
      <c r="H6" s="273">
        <v>388375</v>
      </c>
      <c r="I6" s="271">
        <v>936001</v>
      </c>
      <c r="J6" s="271">
        <v>765125</v>
      </c>
      <c r="K6" s="271">
        <v>1373424</v>
      </c>
      <c r="L6" s="271">
        <v>32471945</v>
      </c>
      <c r="M6" s="272">
        <v>7374575</v>
      </c>
      <c r="N6" s="332" t="s">
        <v>423</v>
      </c>
    </row>
    <row r="7" spans="1:14" ht="22.5" customHeight="1">
      <c r="A7" s="98" t="s">
        <v>3</v>
      </c>
      <c r="B7" s="271">
        <v>163269889</v>
      </c>
      <c r="C7" s="271">
        <v>10060095</v>
      </c>
      <c r="D7" s="271">
        <v>225680</v>
      </c>
      <c r="E7" s="271">
        <v>1265703</v>
      </c>
      <c r="F7" s="272" t="s">
        <v>423</v>
      </c>
      <c r="G7" s="272">
        <v>672267</v>
      </c>
      <c r="H7" s="273">
        <v>1725218</v>
      </c>
      <c r="I7" s="271">
        <v>732043</v>
      </c>
      <c r="J7" s="271" t="s">
        <v>423</v>
      </c>
      <c r="K7" s="271" t="s">
        <v>288</v>
      </c>
      <c r="L7" s="271">
        <v>11766478</v>
      </c>
      <c r="M7" s="272">
        <v>439888</v>
      </c>
      <c r="N7" s="328">
        <v>0</v>
      </c>
    </row>
    <row r="8" spans="1:14" ht="22.5" customHeight="1">
      <c r="A8" s="98" t="s">
        <v>4</v>
      </c>
      <c r="B8" s="271">
        <v>124629341</v>
      </c>
      <c r="C8" s="271">
        <v>564033</v>
      </c>
      <c r="D8" s="271">
        <v>862710</v>
      </c>
      <c r="E8" s="271">
        <v>846431</v>
      </c>
      <c r="F8" s="272" t="s">
        <v>423</v>
      </c>
      <c r="G8" s="272">
        <v>127791</v>
      </c>
      <c r="H8" s="273" t="s">
        <v>423</v>
      </c>
      <c r="I8" s="271">
        <v>453982</v>
      </c>
      <c r="J8" s="271" t="s">
        <v>423</v>
      </c>
      <c r="K8" s="271" t="s">
        <v>288</v>
      </c>
      <c r="L8" s="271">
        <v>1876949</v>
      </c>
      <c r="M8" s="272">
        <v>13918</v>
      </c>
      <c r="N8" s="328">
        <v>0</v>
      </c>
    </row>
    <row r="9" spans="1:14" ht="22.5" customHeight="1">
      <c r="A9" s="98" t="s">
        <v>5</v>
      </c>
      <c r="B9" s="271">
        <v>14717210</v>
      </c>
      <c r="C9" s="271">
        <v>437518</v>
      </c>
      <c r="D9" s="271" t="s">
        <v>288</v>
      </c>
      <c r="E9" s="271" t="s">
        <v>423</v>
      </c>
      <c r="F9" s="272" t="s">
        <v>423</v>
      </c>
      <c r="G9" s="272">
        <v>165743</v>
      </c>
      <c r="H9" s="273" t="s">
        <v>423</v>
      </c>
      <c r="I9" s="271">
        <v>872565</v>
      </c>
      <c r="J9" s="271">
        <v>1087984</v>
      </c>
      <c r="K9" s="271" t="s">
        <v>423</v>
      </c>
      <c r="L9" s="271">
        <v>166895</v>
      </c>
      <c r="M9" s="272" t="s">
        <v>423</v>
      </c>
      <c r="N9" s="332" t="s">
        <v>423</v>
      </c>
    </row>
    <row r="10" spans="1:14" ht="22.5" customHeight="1">
      <c r="A10" s="98" t="s">
        <v>6</v>
      </c>
      <c r="B10" s="271">
        <v>50657500</v>
      </c>
      <c r="C10" s="271">
        <v>431722</v>
      </c>
      <c r="D10" s="271" t="s">
        <v>288</v>
      </c>
      <c r="E10" s="271">
        <v>497011</v>
      </c>
      <c r="F10" s="272" t="s">
        <v>423</v>
      </c>
      <c r="G10" s="272">
        <v>271973</v>
      </c>
      <c r="H10" s="273" t="s">
        <v>288</v>
      </c>
      <c r="I10" s="271">
        <v>10979</v>
      </c>
      <c r="J10" s="271" t="s">
        <v>423</v>
      </c>
      <c r="K10" s="271" t="s">
        <v>423</v>
      </c>
      <c r="L10" s="271">
        <v>1433137</v>
      </c>
      <c r="M10" s="272">
        <v>470981</v>
      </c>
      <c r="N10" s="328">
        <v>0</v>
      </c>
    </row>
    <row r="11" spans="1:14" ht="22.5" customHeight="1">
      <c r="A11" s="98" t="s">
        <v>351</v>
      </c>
      <c r="B11" s="271">
        <v>99485169</v>
      </c>
      <c r="C11" s="271">
        <v>1685908</v>
      </c>
      <c r="D11" s="271" t="s">
        <v>423</v>
      </c>
      <c r="E11" s="271" t="s">
        <v>423</v>
      </c>
      <c r="F11" s="272" t="s">
        <v>423</v>
      </c>
      <c r="G11" s="272">
        <v>12829</v>
      </c>
      <c r="H11" s="273">
        <v>313773</v>
      </c>
      <c r="I11" s="271">
        <v>34794</v>
      </c>
      <c r="J11" s="271">
        <v>7708770</v>
      </c>
      <c r="K11" s="271" t="s">
        <v>423</v>
      </c>
      <c r="L11" s="271">
        <v>3242645</v>
      </c>
      <c r="M11" s="272" t="s">
        <v>423</v>
      </c>
      <c r="N11" s="328">
        <v>0</v>
      </c>
    </row>
    <row r="12" spans="1:14" ht="22.5" customHeight="1">
      <c r="A12" s="98" t="s">
        <v>7</v>
      </c>
      <c r="B12" s="271">
        <v>3401993</v>
      </c>
      <c r="C12" s="271">
        <v>1717206</v>
      </c>
      <c r="D12" s="271" t="s">
        <v>423</v>
      </c>
      <c r="E12" s="271">
        <v>187564</v>
      </c>
      <c r="F12" s="272" t="s">
        <v>423</v>
      </c>
      <c r="G12" s="272" t="s">
        <v>423</v>
      </c>
      <c r="H12" s="273" t="s">
        <v>288</v>
      </c>
      <c r="I12" s="273" t="s">
        <v>423</v>
      </c>
      <c r="J12" s="271" t="s">
        <v>288</v>
      </c>
      <c r="K12" s="271" t="s">
        <v>288</v>
      </c>
      <c r="L12" s="271">
        <v>326817</v>
      </c>
      <c r="M12" s="272" t="s">
        <v>288</v>
      </c>
      <c r="N12" s="328">
        <v>0</v>
      </c>
    </row>
    <row r="13" spans="1:14" ht="22.5" customHeight="1">
      <c r="A13" s="98" t="s">
        <v>8</v>
      </c>
      <c r="B13" s="271">
        <v>13811743</v>
      </c>
      <c r="C13" s="271">
        <v>115248</v>
      </c>
      <c r="D13" s="271" t="s">
        <v>423</v>
      </c>
      <c r="E13" s="271">
        <v>234977</v>
      </c>
      <c r="F13" s="272" t="s">
        <v>423</v>
      </c>
      <c r="G13" s="272" t="s">
        <v>423</v>
      </c>
      <c r="H13" s="273" t="s">
        <v>423</v>
      </c>
      <c r="I13" s="273">
        <v>82602</v>
      </c>
      <c r="J13" s="271" t="s">
        <v>288</v>
      </c>
      <c r="K13" s="271" t="s">
        <v>423</v>
      </c>
      <c r="L13" s="271">
        <v>680958</v>
      </c>
      <c r="M13" s="272" t="s">
        <v>423</v>
      </c>
      <c r="N13" s="328">
        <v>0</v>
      </c>
    </row>
    <row r="14" spans="1:14" ht="22.5" customHeight="1">
      <c r="A14" s="98" t="s">
        <v>9</v>
      </c>
      <c r="B14" s="271">
        <v>3567022</v>
      </c>
      <c r="C14" s="271">
        <v>134394</v>
      </c>
      <c r="D14" s="271" t="s">
        <v>423</v>
      </c>
      <c r="E14" s="271">
        <v>450707</v>
      </c>
      <c r="F14" s="272" t="s">
        <v>423</v>
      </c>
      <c r="G14" s="272" t="s">
        <v>288</v>
      </c>
      <c r="H14" s="273" t="s">
        <v>423</v>
      </c>
      <c r="I14" s="271" t="s">
        <v>423</v>
      </c>
      <c r="J14" s="271" t="s">
        <v>288</v>
      </c>
      <c r="K14" s="271" t="s">
        <v>288</v>
      </c>
      <c r="L14" s="271">
        <v>501450</v>
      </c>
      <c r="M14" s="272" t="s">
        <v>423</v>
      </c>
      <c r="N14" s="328">
        <v>0</v>
      </c>
    </row>
    <row r="15" spans="1:14" ht="22.5" customHeight="1" thickBot="1">
      <c r="A15" s="99" t="s">
        <v>10</v>
      </c>
      <c r="B15" s="274">
        <v>140772662</v>
      </c>
      <c r="C15" s="274">
        <v>33165</v>
      </c>
      <c r="D15" s="274" t="s">
        <v>423</v>
      </c>
      <c r="E15" s="274">
        <v>98519</v>
      </c>
      <c r="F15" s="275" t="s">
        <v>423</v>
      </c>
      <c r="G15" s="275">
        <v>1664571</v>
      </c>
      <c r="H15" s="276" t="s">
        <v>423</v>
      </c>
      <c r="I15" s="274">
        <v>78541</v>
      </c>
      <c r="J15" s="274">
        <v>6954329</v>
      </c>
      <c r="K15" s="274" t="s">
        <v>423</v>
      </c>
      <c r="L15" s="274">
        <v>1189711</v>
      </c>
      <c r="M15" s="275" t="s">
        <v>423</v>
      </c>
      <c r="N15" s="329">
        <v>0</v>
      </c>
    </row>
    <row r="16" spans="8:9" ht="16.5" customHeight="1">
      <c r="H16" s="34"/>
      <c r="I16" s="100"/>
    </row>
    <row r="17" ht="5.25" customHeight="1" thickBot="1">
      <c r="M17" s="10"/>
    </row>
    <row r="18" spans="1:13" s="11" customFormat="1" ht="25.5" customHeight="1">
      <c r="A18" s="161"/>
      <c r="B18" s="162" t="s">
        <v>79</v>
      </c>
      <c r="C18" s="163" t="s">
        <v>80</v>
      </c>
      <c r="D18" s="164" t="s">
        <v>81</v>
      </c>
      <c r="E18" s="162" t="s">
        <v>82</v>
      </c>
      <c r="F18" s="162" t="s">
        <v>425</v>
      </c>
      <c r="G18" s="165" t="s">
        <v>426</v>
      </c>
      <c r="H18" s="166" t="s">
        <v>427</v>
      </c>
      <c r="I18" s="330" t="s">
        <v>428</v>
      </c>
      <c r="J18" s="164" t="s">
        <v>429</v>
      </c>
      <c r="K18" s="331" t="s">
        <v>430</v>
      </c>
      <c r="L18" s="162" t="s">
        <v>431</v>
      </c>
      <c r="M18" s="167" t="s">
        <v>432</v>
      </c>
    </row>
    <row r="19" spans="1:13" ht="22.5" customHeight="1">
      <c r="A19" s="111" t="s">
        <v>60</v>
      </c>
      <c r="B19" s="268">
        <v>1521442</v>
      </c>
      <c r="C19" s="277">
        <v>3403617</v>
      </c>
      <c r="D19" s="268">
        <v>1413435</v>
      </c>
      <c r="E19" s="268">
        <v>2744980</v>
      </c>
      <c r="F19" s="268">
        <v>4753875</v>
      </c>
      <c r="G19" s="269">
        <v>28922739</v>
      </c>
      <c r="H19" s="270">
        <v>3153035</v>
      </c>
      <c r="I19" s="268" t="s">
        <v>423</v>
      </c>
      <c r="J19" s="268">
        <v>9784416</v>
      </c>
      <c r="K19" s="268" t="s">
        <v>423</v>
      </c>
      <c r="L19" s="268">
        <v>98963387</v>
      </c>
      <c r="M19" s="269">
        <v>1238389</v>
      </c>
    </row>
    <row r="20" spans="1:13" ht="22.5" customHeight="1">
      <c r="A20" s="98" t="s">
        <v>1</v>
      </c>
      <c r="B20" s="271">
        <v>2516156</v>
      </c>
      <c r="C20" s="271">
        <v>14826090</v>
      </c>
      <c r="D20" s="271">
        <v>3083284</v>
      </c>
      <c r="E20" s="271">
        <v>2202020</v>
      </c>
      <c r="F20" s="271">
        <v>466975</v>
      </c>
      <c r="G20" s="272">
        <v>1674934</v>
      </c>
      <c r="H20" s="273">
        <v>180327</v>
      </c>
      <c r="I20" s="271" t="s">
        <v>288</v>
      </c>
      <c r="J20" s="271">
        <v>521389</v>
      </c>
      <c r="K20" s="271" t="s">
        <v>288</v>
      </c>
      <c r="L20" s="271">
        <v>47420976</v>
      </c>
      <c r="M20" s="272">
        <v>221861</v>
      </c>
    </row>
    <row r="21" spans="1:13" ht="22.5" customHeight="1">
      <c r="A21" s="98" t="s">
        <v>2</v>
      </c>
      <c r="B21" s="271">
        <v>1235902</v>
      </c>
      <c r="C21" s="271">
        <v>6716362</v>
      </c>
      <c r="D21" s="271" t="s">
        <v>423</v>
      </c>
      <c r="E21" s="271">
        <v>9162700</v>
      </c>
      <c r="F21" s="271">
        <v>21614374</v>
      </c>
      <c r="G21" s="272">
        <v>11460436</v>
      </c>
      <c r="H21" s="273" t="s">
        <v>423</v>
      </c>
      <c r="I21" s="271" t="s">
        <v>423</v>
      </c>
      <c r="J21" s="271">
        <v>906654</v>
      </c>
      <c r="K21" s="271" t="s">
        <v>423</v>
      </c>
      <c r="L21" s="271">
        <v>113624089</v>
      </c>
      <c r="M21" s="272">
        <v>200672</v>
      </c>
    </row>
    <row r="22" spans="1:13" ht="22.5" customHeight="1">
      <c r="A22" s="98" t="s">
        <v>106</v>
      </c>
      <c r="B22" s="271">
        <v>4373966</v>
      </c>
      <c r="C22" s="271">
        <v>18786172</v>
      </c>
      <c r="D22" s="278">
        <v>1638592</v>
      </c>
      <c r="E22" s="271">
        <v>9605128</v>
      </c>
      <c r="F22" s="271">
        <v>10164717</v>
      </c>
      <c r="G22" s="272">
        <v>9601983</v>
      </c>
      <c r="H22" s="273">
        <v>51726</v>
      </c>
      <c r="I22" s="271">
        <v>2760153</v>
      </c>
      <c r="J22" s="271">
        <v>3633238</v>
      </c>
      <c r="K22" s="271" t="s">
        <v>423</v>
      </c>
      <c r="L22" s="271">
        <v>1180889263</v>
      </c>
      <c r="M22" s="272">
        <v>6932977</v>
      </c>
    </row>
    <row r="23" spans="1:13" ht="22.5" customHeight="1">
      <c r="A23" s="98" t="s">
        <v>3</v>
      </c>
      <c r="B23" s="271">
        <v>682580</v>
      </c>
      <c r="C23" s="279">
        <v>5122876</v>
      </c>
      <c r="D23" s="271">
        <v>330709</v>
      </c>
      <c r="E23" s="271">
        <v>2661636</v>
      </c>
      <c r="F23" s="271">
        <v>6943502</v>
      </c>
      <c r="G23" s="272">
        <v>4002193</v>
      </c>
      <c r="H23" s="273" t="s">
        <v>423</v>
      </c>
      <c r="I23" s="271" t="s">
        <v>288</v>
      </c>
      <c r="J23" s="271">
        <v>21145466</v>
      </c>
      <c r="K23" s="271" t="s">
        <v>423</v>
      </c>
      <c r="L23" s="271">
        <v>94903650</v>
      </c>
      <c r="M23" s="272">
        <v>163794</v>
      </c>
    </row>
    <row r="24" spans="1:13" ht="22.5" customHeight="1">
      <c r="A24" s="98" t="s">
        <v>4</v>
      </c>
      <c r="B24" s="271">
        <v>556125</v>
      </c>
      <c r="C24" s="279">
        <v>3544816</v>
      </c>
      <c r="D24" s="271">
        <v>3495359</v>
      </c>
      <c r="E24" s="271">
        <v>2709068</v>
      </c>
      <c r="F24" s="271">
        <v>458113</v>
      </c>
      <c r="G24" s="272">
        <v>6380746</v>
      </c>
      <c r="H24" s="273" t="s">
        <v>423</v>
      </c>
      <c r="I24" s="271" t="s">
        <v>288</v>
      </c>
      <c r="J24" s="271">
        <v>1496056</v>
      </c>
      <c r="K24" s="271" t="s">
        <v>288</v>
      </c>
      <c r="L24" s="271">
        <v>100329122</v>
      </c>
      <c r="M24" s="272">
        <v>138136</v>
      </c>
    </row>
    <row r="25" spans="1:13" ht="22.5" customHeight="1">
      <c r="A25" s="98" t="s">
        <v>5</v>
      </c>
      <c r="B25" s="271" t="s">
        <v>423</v>
      </c>
      <c r="C25" s="271">
        <v>574988</v>
      </c>
      <c r="D25" s="278" t="s">
        <v>423</v>
      </c>
      <c r="E25" s="271">
        <v>1678339</v>
      </c>
      <c r="F25" s="271">
        <v>702654</v>
      </c>
      <c r="G25" s="272">
        <v>971623</v>
      </c>
      <c r="H25" s="273" t="s">
        <v>423</v>
      </c>
      <c r="I25" s="271" t="s">
        <v>288</v>
      </c>
      <c r="J25" s="271">
        <v>560921</v>
      </c>
      <c r="K25" s="271" t="s">
        <v>423</v>
      </c>
      <c r="L25" s="271">
        <v>6052161</v>
      </c>
      <c r="M25" s="272">
        <v>442846</v>
      </c>
    </row>
    <row r="26" spans="1:13" ht="22.5" customHeight="1">
      <c r="A26" s="98" t="s">
        <v>6</v>
      </c>
      <c r="B26" s="271">
        <v>2622962</v>
      </c>
      <c r="C26" s="271">
        <v>1071336</v>
      </c>
      <c r="D26" s="271" t="s">
        <v>423</v>
      </c>
      <c r="E26" s="271">
        <v>776115</v>
      </c>
      <c r="F26" s="271">
        <v>379433</v>
      </c>
      <c r="G26" s="272">
        <v>2424999</v>
      </c>
      <c r="H26" s="273">
        <v>731785</v>
      </c>
      <c r="I26" s="271" t="s">
        <v>288</v>
      </c>
      <c r="J26" s="271" t="s">
        <v>423</v>
      </c>
      <c r="K26" s="271" t="s">
        <v>423</v>
      </c>
      <c r="L26" s="271">
        <v>37613364</v>
      </c>
      <c r="M26" s="272" t="s">
        <v>423</v>
      </c>
    </row>
    <row r="27" spans="1:13" ht="22.5" customHeight="1">
      <c r="A27" s="98" t="s">
        <v>351</v>
      </c>
      <c r="B27" s="271">
        <v>770238</v>
      </c>
      <c r="C27" s="271">
        <v>6934713</v>
      </c>
      <c r="D27" s="271" t="s">
        <v>423</v>
      </c>
      <c r="E27" s="271">
        <v>4541493</v>
      </c>
      <c r="F27" s="271">
        <v>275386</v>
      </c>
      <c r="G27" s="280">
        <v>1836716</v>
      </c>
      <c r="H27" s="273">
        <v>2024342</v>
      </c>
      <c r="I27" s="271" t="s">
        <v>423</v>
      </c>
      <c r="J27" s="271">
        <v>529965</v>
      </c>
      <c r="K27" s="271" t="s">
        <v>288</v>
      </c>
      <c r="L27" s="271">
        <v>68807803</v>
      </c>
      <c r="M27" s="272">
        <v>50407</v>
      </c>
    </row>
    <row r="28" spans="1:13" ht="22.5" customHeight="1">
      <c r="A28" s="98" t="s">
        <v>7</v>
      </c>
      <c r="B28" s="271" t="s">
        <v>423</v>
      </c>
      <c r="C28" s="271" t="s">
        <v>423</v>
      </c>
      <c r="D28" s="271" t="s">
        <v>288</v>
      </c>
      <c r="E28" s="271">
        <v>222345</v>
      </c>
      <c r="F28" s="271" t="s">
        <v>423</v>
      </c>
      <c r="G28" s="272">
        <v>313793</v>
      </c>
      <c r="H28" s="273" t="s">
        <v>288</v>
      </c>
      <c r="I28" s="271" t="s">
        <v>423</v>
      </c>
      <c r="J28" s="271" t="s">
        <v>288</v>
      </c>
      <c r="K28" s="271" t="s">
        <v>288</v>
      </c>
      <c r="L28" s="271" t="s">
        <v>423</v>
      </c>
      <c r="M28" s="272" t="s">
        <v>288</v>
      </c>
    </row>
    <row r="29" spans="1:13" ht="22.5" customHeight="1">
      <c r="A29" s="98" t="s">
        <v>8</v>
      </c>
      <c r="B29" s="271">
        <v>120383</v>
      </c>
      <c r="C29" s="271">
        <v>4668009</v>
      </c>
      <c r="D29" s="271" t="s">
        <v>423</v>
      </c>
      <c r="E29" s="271">
        <v>102106</v>
      </c>
      <c r="F29" s="271" t="s">
        <v>423</v>
      </c>
      <c r="G29" s="280">
        <v>950348</v>
      </c>
      <c r="H29" s="273" t="s">
        <v>288</v>
      </c>
      <c r="I29" s="271" t="s">
        <v>288</v>
      </c>
      <c r="J29" s="271" t="s">
        <v>288</v>
      </c>
      <c r="K29" s="271" t="s">
        <v>288</v>
      </c>
      <c r="L29" s="271">
        <v>5740974</v>
      </c>
      <c r="M29" s="272" t="s">
        <v>423</v>
      </c>
    </row>
    <row r="30" spans="1:13" ht="22.5" customHeight="1">
      <c r="A30" s="98" t="s">
        <v>9</v>
      </c>
      <c r="B30" s="271" t="s">
        <v>423</v>
      </c>
      <c r="C30" s="271" t="s">
        <v>288</v>
      </c>
      <c r="D30" s="271" t="s">
        <v>288</v>
      </c>
      <c r="E30" s="271">
        <v>37122</v>
      </c>
      <c r="F30" s="271" t="s">
        <v>423</v>
      </c>
      <c r="G30" s="280">
        <v>30250</v>
      </c>
      <c r="H30" s="273" t="s">
        <v>423</v>
      </c>
      <c r="I30" s="271" t="s">
        <v>288</v>
      </c>
      <c r="J30" s="271" t="s">
        <v>288</v>
      </c>
      <c r="K30" s="271" t="s">
        <v>288</v>
      </c>
      <c r="L30" s="271">
        <v>2166391</v>
      </c>
      <c r="M30" s="272" t="s">
        <v>423</v>
      </c>
    </row>
    <row r="31" spans="1:13" ht="22.5" customHeight="1" thickBot="1">
      <c r="A31" s="99" t="s">
        <v>10</v>
      </c>
      <c r="B31" s="274" t="s">
        <v>423</v>
      </c>
      <c r="C31" s="274" t="s">
        <v>423</v>
      </c>
      <c r="D31" s="274" t="s">
        <v>423</v>
      </c>
      <c r="E31" s="274">
        <v>1299139</v>
      </c>
      <c r="F31" s="274">
        <v>1453105</v>
      </c>
      <c r="G31" s="281">
        <v>2042378</v>
      </c>
      <c r="H31" s="276" t="s">
        <v>423</v>
      </c>
      <c r="I31" s="274" t="s">
        <v>423</v>
      </c>
      <c r="J31" s="274">
        <v>442874</v>
      </c>
      <c r="K31" s="274" t="s">
        <v>423</v>
      </c>
      <c r="L31" s="274">
        <v>13725994</v>
      </c>
      <c r="M31" s="275">
        <v>87816</v>
      </c>
    </row>
    <row r="32" spans="1:13" ht="22.5" customHeight="1">
      <c r="A32" s="37" t="s">
        <v>127</v>
      </c>
      <c r="B32" s="35"/>
      <c r="C32" s="35"/>
      <c r="D32" s="35"/>
      <c r="E32" s="35"/>
      <c r="F32" s="35"/>
      <c r="G32" s="36"/>
      <c r="H32" s="102"/>
      <c r="I32" s="35"/>
      <c r="J32" s="35"/>
      <c r="K32" s="35"/>
      <c r="L32" s="35"/>
      <c r="M32" s="35"/>
    </row>
    <row r="33" spans="4:13" ht="22.5" customHeight="1">
      <c r="D33" s="10"/>
      <c r="E33" s="10"/>
      <c r="F33" s="10"/>
      <c r="G33" s="10"/>
      <c r="H33" s="34"/>
      <c r="I33" s="10"/>
      <c r="J33" s="10"/>
      <c r="K33" s="10"/>
      <c r="L33" s="10"/>
      <c r="M33" s="10"/>
    </row>
    <row r="34" ht="22.5" customHeight="1">
      <c r="B34" s="17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E20" sqref="E20"/>
    </sheetView>
  </sheetViews>
  <sheetFormatPr defaultColWidth="8.796875" defaultRowHeight="12.75"/>
  <cols>
    <col min="1" max="2" width="9.09765625" style="2" customWidth="1"/>
    <col min="3" max="14" width="6.69921875" style="2" customWidth="1"/>
    <col min="15" max="16384" width="9.09765625" style="2" customWidth="1"/>
  </cols>
  <sheetData>
    <row r="1" spans="1:14" ht="18" customHeight="1" thickBot="1">
      <c r="A1" s="282" t="s">
        <v>113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68" t="s">
        <v>242</v>
      </c>
    </row>
    <row r="2" spans="1:14" s="7" customFormat="1" ht="21" customHeight="1">
      <c r="A2" s="466"/>
      <c r="B2" s="443" t="s">
        <v>197</v>
      </c>
      <c r="C2" s="443" t="s">
        <v>198</v>
      </c>
      <c r="D2" s="443"/>
      <c r="E2" s="443"/>
      <c r="F2" s="443"/>
      <c r="G2" s="443"/>
      <c r="H2" s="443"/>
      <c r="I2" s="443"/>
      <c r="J2" s="443"/>
      <c r="K2" s="443"/>
      <c r="L2" s="443"/>
      <c r="M2" s="443" t="s">
        <v>199</v>
      </c>
      <c r="N2" s="464" t="s">
        <v>200</v>
      </c>
    </row>
    <row r="3" spans="1:14" s="7" customFormat="1" ht="38.25">
      <c r="A3" s="467"/>
      <c r="B3" s="444"/>
      <c r="C3" s="135" t="s">
        <v>201</v>
      </c>
      <c r="D3" s="135" t="s">
        <v>202</v>
      </c>
      <c r="E3" s="135" t="s">
        <v>203</v>
      </c>
      <c r="F3" s="136" t="s">
        <v>137</v>
      </c>
      <c r="G3" s="136" t="s">
        <v>138</v>
      </c>
      <c r="H3" s="135" t="s">
        <v>204</v>
      </c>
      <c r="I3" s="135" t="s">
        <v>205</v>
      </c>
      <c r="J3" s="135" t="s">
        <v>139</v>
      </c>
      <c r="K3" s="136" t="s">
        <v>206</v>
      </c>
      <c r="L3" s="136" t="s">
        <v>140</v>
      </c>
      <c r="M3" s="444"/>
      <c r="N3" s="465"/>
    </row>
    <row r="4" spans="1:14" ht="21" customHeight="1">
      <c r="A4" s="284" t="s">
        <v>0</v>
      </c>
      <c r="B4" s="285">
        <f>SUM(C4,M4,N4)</f>
        <v>836</v>
      </c>
      <c r="C4" s="285">
        <f>SUM(D4:L4)</f>
        <v>558</v>
      </c>
      <c r="D4" s="285">
        <v>159</v>
      </c>
      <c r="E4" s="285">
        <v>23</v>
      </c>
      <c r="F4" s="285">
        <v>17</v>
      </c>
      <c r="G4" s="285">
        <v>11</v>
      </c>
      <c r="H4" s="285">
        <v>216</v>
      </c>
      <c r="I4" s="285">
        <v>32</v>
      </c>
      <c r="J4" s="285">
        <v>95</v>
      </c>
      <c r="K4" s="285">
        <v>2</v>
      </c>
      <c r="L4" s="285">
        <v>3</v>
      </c>
      <c r="M4" s="285">
        <v>277</v>
      </c>
      <c r="N4" s="286">
        <v>1</v>
      </c>
    </row>
    <row r="5" spans="1:14" ht="21" customHeight="1">
      <c r="A5" s="105" t="s">
        <v>1</v>
      </c>
      <c r="B5" s="287">
        <f>SUM(C5,M5,N5)</f>
        <v>604</v>
      </c>
      <c r="C5" s="287">
        <f aca="true" t="shared" si="0" ref="C5:C16">SUM(D5:L5)</f>
        <v>550</v>
      </c>
      <c r="D5" s="287">
        <v>33</v>
      </c>
      <c r="E5" s="287">
        <v>3</v>
      </c>
      <c r="F5" s="287">
        <v>2</v>
      </c>
      <c r="G5" s="287">
        <v>7</v>
      </c>
      <c r="H5" s="287">
        <v>324</v>
      </c>
      <c r="I5" s="287">
        <v>39</v>
      </c>
      <c r="J5" s="287">
        <v>106</v>
      </c>
      <c r="K5" s="288">
        <v>0</v>
      </c>
      <c r="L5" s="287">
        <v>36</v>
      </c>
      <c r="M5" s="287">
        <v>54</v>
      </c>
      <c r="N5" s="289" t="s">
        <v>85</v>
      </c>
    </row>
    <row r="6" spans="1:14" ht="21" customHeight="1">
      <c r="A6" s="105" t="s">
        <v>2</v>
      </c>
      <c r="B6" s="287">
        <f>SUM(C6,M6,N6)</f>
        <v>178</v>
      </c>
      <c r="C6" s="287">
        <v>162</v>
      </c>
      <c r="D6" s="287">
        <v>70</v>
      </c>
      <c r="E6" s="287">
        <v>10</v>
      </c>
      <c r="F6" s="287">
        <v>2</v>
      </c>
      <c r="G6" s="287">
        <v>2</v>
      </c>
      <c r="H6" s="287">
        <v>41</v>
      </c>
      <c r="I6" s="287">
        <v>16</v>
      </c>
      <c r="J6" s="287">
        <v>21</v>
      </c>
      <c r="K6" s="287">
        <v>0</v>
      </c>
      <c r="L6" s="287">
        <v>2</v>
      </c>
      <c r="M6" s="287">
        <v>16</v>
      </c>
      <c r="N6" s="289" t="s">
        <v>85</v>
      </c>
    </row>
    <row r="7" spans="1:14" ht="21" customHeight="1">
      <c r="A7" s="105" t="s">
        <v>106</v>
      </c>
      <c r="B7" s="287">
        <f aca="true" t="shared" si="1" ref="B7:B16">SUM(C7,M7,N7)</f>
        <v>1104</v>
      </c>
      <c r="C7" s="287">
        <v>783</v>
      </c>
      <c r="D7" s="287">
        <v>287</v>
      </c>
      <c r="E7" s="287">
        <v>30</v>
      </c>
      <c r="F7" s="290">
        <v>9</v>
      </c>
      <c r="G7" s="290">
        <v>16</v>
      </c>
      <c r="H7" s="287">
        <v>160</v>
      </c>
      <c r="I7" s="287">
        <v>113</v>
      </c>
      <c r="J7" s="287">
        <v>137</v>
      </c>
      <c r="K7" s="290">
        <v>17</v>
      </c>
      <c r="L7" s="290">
        <v>15</v>
      </c>
      <c r="M7" s="287">
        <v>312</v>
      </c>
      <c r="N7" s="289">
        <v>9</v>
      </c>
    </row>
    <row r="8" spans="1:14" ht="21" customHeight="1">
      <c r="A8" s="105" t="s">
        <v>3</v>
      </c>
      <c r="B8" s="287">
        <v>967</v>
      </c>
      <c r="C8" s="287">
        <f t="shared" si="0"/>
        <v>911</v>
      </c>
      <c r="D8" s="287">
        <v>209</v>
      </c>
      <c r="E8" s="287">
        <v>41</v>
      </c>
      <c r="F8" s="287">
        <v>30</v>
      </c>
      <c r="G8" s="287">
        <v>10</v>
      </c>
      <c r="H8" s="287">
        <v>303</v>
      </c>
      <c r="I8" s="287">
        <v>108</v>
      </c>
      <c r="J8" s="287">
        <v>142</v>
      </c>
      <c r="K8" s="287">
        <v>7</v>
      </c>
      <c r="L8" s="287">
        <v>61</v>
      </c>
      <c r="M8" s="287">
        <v>55</v>
      </c>
      <c r="N8" s="291">
        <v>0</v>
      </c>
    </row>
    <row r="9" spans="1:14" ht="21" customHeight="1">
      <c r="A9" s="105" t="s">
        <v>4</v>
      </c>
      <c r="B9" s="287">
        <f t="shared" si="1"/>
        <v>1100</v>
      </c>
      <c r="C9" s="287">
        <v>962</v>
      </c>
      <c r="D9" s="287">
        <v>136</v>
      </c>
      <c r="E9" s="287">
        <v>29</v>
      </c>
      <c r="F9" s="287">
        <v>32</v>
      </c>
      <c r="G9" s="287">
        <v>8</v>
      </c>
      <c r="H9" s="287">
        <v>222</v>
      </c>
      <c r="I9" s="287">
        <v>25</v>
      </c>
      <c r="J9" s="287">
        <v>367</v>
      </c>
      <c r="K9" s="287">
        <v>94</v>
      </c>
      <c r="L9" s="287">
        <v>51</v>
      </c>
      <c r="M9" s="287">
        <v>127</v>
      </c>
      <c r="N9" s="291">
        <v>11</v>
      </c>
    </row>
    <row r="10" spans="1:14" ht="21" customHeight="1">
      <c r="A10" s="105" t="s">
        <v>5</v>
      </c>
      <c r="B10" s="287">
        <f t="shared" si="1"/>
        <v>46</v>
      </c>
      <c r="C10" s="287">
        <v>40</v>
      </c>
      <c r="D10" s="287">
        <v>24</v>
      </c>
      <c r="E10" s="287">
        <v>4</v>
      </c>
      <c r="F10" s="287">
        <v>1</v>
      </c>
      <c r="G10" s="287">
        <v>1</v>
      </c>
      <c r="H10" s="287">
        <v>8</v>
      </c>
      <c r="I10" s="287">
        <v>1</v>
      </c>
      <c r="J10" s="290" t="s">
        <v>125</v>
      </c>
      <c r="K10" s="287">
        <v>0</v>
      </c>
      <c r="L10" s="290" t="s">
        <v>125</v>
      </c>
      <c r="M10" s="287">
        <v>6</v>
      </c>
      <c r="N10" s="289" t="s">
        <v>85</v>
      </c>
    </row>
    <row r="11" spans="1:14" ht="21" customHeight="1">
      <c r="A11" s="105" t="s">
        <v>6</v>
      </c>
      <c r="B11" s="287">
        <v>73</v>
      </c>
      <c r="C11" s="287">
        <f t="shared" si="0"/>
        <v>25</v>
      </c>
      <c r="D11" s="287">
        <v>13</v>
      </c>
      <c r="E11" s="287">
        <v>2</v>
      </c>
      <c r="F11" s="290">
        <v>1</v>
      </c>
      <c r="G11" s="290">
        <v>1</v>
      </c>
      <c r="H11" s="287">
        <v>5</v>
      </c>
      <c r="I11" s="287">
        <v>3</v>
      </c>
      <c r="J11" s="290" t="s">
        <v>125</v>
      </c>
      <c r="K11" s="290">
        <v>0</v>
      </c>
      <c r="L11" s="290" t="s">
        <v>125</v>
      </c>
      <c r="M11" s="287">
        <v>47</v>
      </c>
      <c r="N11" s="289" t="s">
        <v>85</v>
      </c>
    </row>
    <row r="12" spans="1:14" ht="21" customHeight="1">
      <c r="A12" s="105" t="s">
        <v>351</v>
      </c>
      <c r="B12" s="287">
        <v>153</v>
      </c>
      <c r="C12" s="287">
        <f>SUM(D12:L12)</f>
        <v>136</v>
      </c>
      <c r="D12" s="287">
        <v>27</v>
      </c>
      <c r="E12" s="323">
        <v>1</v>
      </c>
      <c r="F12" s="287">
        <v>0</v>
      </c>
      <c r="G12" s="287">
        <v>3</v>
      </c>
      <c r="H12" s="287">
        <v>30</v>
      </c>
      <c r="I12" s="287">
        <v>45</v>
      </c>
      <c r="J12" s="287">
        <v>17</v>
      </c>
      <c r="K12" s="287">
        <v>1</v>
      </c>
      <c r="L12" s="287">
        <v>12</v>
      </c>
      <c r="M12" s="287">
        <v>16</v>
      </c>
      <c r="N12" s="291">
        <v>0</v>
      </c>
    </row>
    <row r="13" spans="1:14" ht="21" customHeight="1">
      <c r="A13" s="105" t="s">
        <v>7</v>
      </c>
      <c r="B13" s="287">
        <f t="shared" si="1"/>
        <v>393</v>
      </c>
      <c r="C13" s="287">
        <f t="shared" si="0"/>
        <v>306</v>
      </c>
      <c r="D13" s="287">
        <v>35</v>
      </c>
      <c r="E13" s="287">
        <v>6</v>
      </c>
      <c r="F13" s="287">
        <v>8</v>
      </c>
      <c r="G13" s="287">
        <v>2</v>
      </c>
      <c r="H13" s="287">
        <v>90</v>
      </c>
      <c r="I13" s="287">
        <v>2</v>
      </c>
      <c r="J13" s="287">
        <v>162</v>
      </c>
      <c r="K13" s="288">
        <v>0</v>
      </c>
      <c r="L13" s="287">
        <v>1</v>
      </c>
      <c r="M13" s="287">
        <v>87</v>
      </c>
      <c r="N13" s="289" t="s">
        <v>85</v>
      </c>
    </row>
    <row r="14" spans="1:14" ht="21" customHeight="1">
      <c r="A14" s="105" t="s">
        <v>8</v>
      </c>
      <c r="B14" s="287">
        <v>698</v>
      </c>
      <c r="C14" s="287">
        <v>403</v>
      </c>
      <c r="D14" s="287">
        <v>44</v>
      </c>
      <c r="E14" s="287">
        <v>11</v>
      </c>
      <c r="F14" s="287">
        <v>12</v>
      </c>
      <c r="G14" s="287">
        <v>1</v>
      </c>
      <c r="H14" s="287">
        <v>134</v>
      </c>
      <c r="I14" s="287">
        <v>34</v>
      </c>
      <c r="J14" s="287">
        <v>129</v>
      </c>
      <c r="K14" s="287">
        <v>38</v>
      </c>
      <c r="L14" s="287">
        <v>1</v>
      </c>
      <c r="M14" s="287">
        <v>287</v>
      </c>
      <c r="N14" s="291">
        <v>7</v>
      </c>
    </row>
    <row r="15" spans="1:14" ht="21" customHeight="1">
      <c r="A15" s="105" t="s">
        <v>9</v>
      </c>
      <c r="B15" s="287">
        <f t="shared" si="1"/>
        <v>95</v>
      </c>
      <c r="C15" s="287">
        <f t="shared" si="0"/>
        <v>88</v>
      </c>
      <c r="D15" s="287">
        <v>9</v>
      </c>
      <c r="E15" s="292" t="s">
        <v>85</v>
      </c>
      <c r="F15" s="287">
        <v>0</v>
      </c>
      <c r="G15" s="287">
        <v>1</v>
      </c>
      <c r="H15" s="287">
        <v>46</v>
      </c>
      <c r="I15" s="287">
        <v>7</v>
      </c>
      <c r="J15" s="287">
        <v>20</v>
      </c>
      <c r="K15" s="287">
        <v>4</v>
      </c>
      <c r="L15" s="287">
        <v>1</v>
      </c>
      <c r="M15" s="287">
        <v>7</v>
      </c>
      <c r="N15" s="289" t="s">
        <v>85</v>
      </c>
    </row>
    <row r="16" spans="1:14" ht="21" customHeight="1" thickBot="1">
      <c r="A16" s="106" t="s">
        <v>10</v>
      </c>
      <c r="B16" s="293">
        <f t="shared" si="1"/>
        <v>332</v>
      </c>
      <c r="C16" s="293">
        <f t="shared" si="0"/>
        <v>246</v>
      </c>
      <c r="D16" s="293">
        <v>54</v>
      </c>
      <c r="E16" s="293">
        <v>5</v>
      </c>
      <c r="F16" s="293">
        <v>5</v>
      </c>
      <c r="G16" s="293">
        <v>2</v>
      </c>
      <c r="H16" s="293">
        <v>108</v>
      </c>
      <c r="I16" s="293">
        <v>40</v>
      </c>
      <c r="J16" s="293">
        <v>31</v>
      </c>
      <c r="K16" s="293">
        <v>0</v>
      </c>
      <c r="L16" s="293">
        <v>1</v>
      </c>
      <c r="M16" s="293">
        <v>86</v>
      </c>
      <c r="N16" s="322" t="s">
        <v>85</v>
      </c>
    </row>
    <row r="17" spans="1:16" ht="20.25" customHeight="1">
      <c r="A17" s="310" t="s">
        <v>350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8"/>
      <c r="P17" s="308"/>
    </row>
  </sheetData>
  <sheetProtection/>
  <mergeCells count="5">
    <mergeCell ref="N2:N3"/>
    <mergeCell ref="A2:A3"/>
    <mergeCell ref="B2:B3"/>
    <mergeCell ref="C2:L2"/>
    <mergeCell ref="M2:M3"/>
  </mergeCells>
  <printOptions/>
  <pageMargins left="0.75" right="0.75" top="1" bottom="1" header="0.512" footer="0.512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2.75"/>
  <cols>
    <col min="1" max="4" width="10.3984375" style="18" customWidth="1"/>
    <col min="5" max="5" width="10.09765625" style="18" customWidth="1"/>
    <col min="6" max="6" width="10.8984375" style="18" customWidth="1"/>
    <col min="7" max="8" width="10.3984375" style="18" customWidth="1"/>
    <col min="9" max="9" width="11.296875" style="18" customWidth="1"/>
    <col min="10" max="10" width="10.3984375" style="18" customWidth="1"/>
    <col min="11" max="16384" width="9.09765625" style="18" customWidth="1"/>
  </cols>
  <sheetData>
    <row r="1" spans="1:10" ht="21" customHeight="1" thickBot="1">
      <c r="A1" s="171" t="s">
        <v>207</v>
      </c>
      <c r="B1" s="134"/>
      <c r="C1" s="134"/>
      <c r="D1" s="134"/>
      <c r="E1" s="134"/>
      <c r="F1" s="134"/>
      <c r="G1" s="134"/>
      <c r="H1" s="134"/>
      <c r="I1" s="134"/>
      <c r="J1" s="168" t="s">
        <v>259</v>
      </c>
    </row>
    <row r="2" spans="1:10" s="19" customFormat="1" ht="21" customHeight="1">
      <c r="A2" s="466"/>
      <c r="B2" s="443" t="s">
        <v>197</v>
      </c>
      <c r="C2" s="468" t="s">
        <v>208</v>
      </c>
      <c r="D2" s="206"/>
      <c r="E2" s="470" t="s">
        <v>209</v>
      </c>
      <c r="F2" s="470"/>
      <c r="G2" s="470"/>
      <c r="H2" s="470"/>
      <c r="I2" s="470"/>
      <c r="J2" s="470"/>
    </row>
    <row r="3" spans="1:10" s="19" customFormat="1" ht="24">
      <c r="A3" s="467"/>
      <c r="B3" s="444"/>
      <c r="C3" s="469"/>
      <c r="D3" s="207" t="s">
        <v>210</v>
      </c>
      <c r="E3" s="169" t="s">
        <v>260</v>
      </c>
      <c r="F3" s="169" t="s">
        <v>243</v>
      </c>
      <c r="G3" s="169" t="s">
        <v>263</v>
      </c>
      <c r="H3" s="169" t="s">
        <v>261</v>
      </c>
      <c r="I3" s="170" t="s">
        <v>262</v>
      </c>
      <c r="J3" s="201" t="s">
        <v>211</v>
      </c>
    </row>
    <row r="4" spans="1:11" ht="21" customHeight="1">
      <c r="A4" s="105" t="s">
        <v>60</v>
      </c>
      <c r="B4" s="52">
        <f>C4+D4</f>
        <v>1062510</v>
      </c>
      <c r="C4" s="52">
        <v>657518</v>
      </c>
      <c r="D4" s="52">
        <v>404992</v>
      </c>
      <c r="E4" s="52">
        <v>49476</v>
      </c>
      <c r="F4" s="52">
        <v>29035</v>
      </c>
      <c r="G4" s="52">
        <v>98641</v>
      </c>
      <c r="H4" s="52">
        <v>80939</v>
      </c>
      <c r="I4" s="52">
        <v>44657</v>
      </c>
      <c r="J4" s="54">
        <v>102244</v>
      </c>
      <c r="K4" s="212"/>
    </row>
    <row r="5" spans="1:11" ht="21" customHeight="1">
      <c r="A5" s="105" t="s">
        <v>1</v>
      </c>
      <c r="B5" s="52">
        <f aca="true" t="shared" si="0" ref="B5:B16">C5+D5</f>
        <v>115646</v>
      </c>
      <c r="C5" s="52">
        <v>47714</v>
      </c>
      <c r="D5" s="52">
        <v>67932</v>
      </c>
      <c r="E5" s="52">
        <f>4746</f>
        <v>4746</v>
      </c>
      <c r="F5" s="52">
        <v>3269</v>
      </c>
      <c r="G5" s="52">
        <v>21789</v>
      </c>
      <c r="H5" s="52">
        <v>12046</v>
      </c>
      <c r="I5" s="52">
        <v>4577</v>
      </c>
      <c r="J5" s="54">
        <v>21504</v>
      </c>
      <c r="K5" s="15"/>
    </row>
    <row r="6" spans="1:11" ht="21" customHeight="1">
      <c r="A6" s="105" t="s">
        <v>67</v>
      </c>
      <c r="B6" s="52">
        <f t="shared" si="0"/>
        <v>619317</v>
      </c>
      <c r="C6" s="52">
        <v>457717</v>
      </c>
      <c r="D6" s="52">
        <v>161600</v>
      </c>
      <c r="E6" s="52">
        <v>19571</v>
      </c>
      <c r="F6" s="52">
        <v>5687</v>
      </c>
      <c r="G6" s="52">
        <v>44433</v>
      </c>
      <c r="H6" s="52">
        <v>37622</v>
      </c>
      <c r="I6" s="52">
        <v>14777</v>
      </c>
      <c r="J6" s="54">
        <v>39509</v>
      </c>
      <c r="K6" s="15"/>
    </row>
    <row r="7" spans="1:11" ht="21" customHeight="1">
      <c r="A7" s="105" t="s">
        <v>106</v>
      </c>
      <c r="B7" s="52">
        <f t="shared" si="0"/>
        <v>1645209</v>
      </c>
      <c r="C7" s="52">
        <v>1248935</v>
      </c>
      <c r="D7" s="52">
        <v>396274</v>
      </c>
      <c r="E7" s="52">
        <v>46704</v>
      </c>
      <c r="F7" s="52">
        <v>18142</v>
      </c>
      <c r="G7" s="52">
        <v>111731</v>
      </c>
      <c r="H7" s="52">
        <v>76615</v>
      </c>
      <c r="I7" s="52">
        <v>34047</v>
      </c>
      <c r="J7" s="54">
        <v>109036</v>
      </c>
      <c r="K7" s="15"/>
    </row>
    <row r="8" spans="1:11" ht="21" customHeight="1">
      <c r="A8" s="105" t="s">
        <v>58</v>
      </c>
      <c r="B8" s="52">
        <v>685941</v>
      </c>
      <c r="C8" s="52">
        <v>479911</v>
      </c>
      <c r="D8" s="52">
        <v>206029</v>
      </c>
      <c r="E8" s="52">
        <v>22127</v>
      </c>
      <c r="F8" s="52">
        <v>11509</v>
      </c>
      <c r="G8" s="55">
        <v>53058</v>
      </c>
      <c r="H8" s="52">
        <v>42884</v>
      </c>
      <c r="I8" s="52">
        <v>24961</v>
      </c>
      <c r="J8" s="54">
        <v>51491</v>
      </c>
      <c r="K8" s="15"/>
    </row>
    <row r="9" spans="1:11" ht="21" customHeight="1">
      <c r="A9" s="105" t="s">
        <v>69</v>
      </c>
      <c r="B9" s="52">
        <f t="shared" si="0"/>
        <v>187458</v>
      </c>
      <c r="C9" s="52">
        <v>75394</v>
      </c>
      <c r="D9" s="52">
        <v>112064</v>
      </c>
      <c r="E9" s="52">
        <v>5732</v>
      </c>
      <c r="F9" s="52">
        <v>12268</v>
      </c>
      <c r="G9" s="52">
        <v>27775</v>
      </c>
      <c r="H9" s="52">
        <v>23152</v>
      </c>
      <c r="I9" s="52">
        <v>10423</v>
      </c>
      <c r="J9" s="54">
        <v>32716</v>
      </c>
      <c r="K9" s="15"/>
    </row>
    <row r="10" spans="1:11" s="21" customFormat="1" ht="21" customHeight="1">
      <c r="A10" s="114" t="s">
        <v>65</v>
      </c>
      <c r="B10" s="52">
        <v>206043</v>
      </c>
      <c r="C10" s="52">
        <v>136043</v>
      </c>
      <c r="D10" s="52">
        <v>70001</v>
      </c>
      <c r="E10" s="52">
        <v>11608</v>
      </c>
      <c r="F10" s="55">
        <v>6325</v>
      </c>
      <c r="G10" s="55">
        <v>15602</v>
      </c>
      <c r="H10" s="55">
        <v>8437</v>
      </c>
      <c r="I10" s="55">
        <v>6646</v>
      </c>
      <c r="J10" s="57">
        <v>21383</v>
      </c>
      <c r="K10" s="194"/>
    </row>
    <row r="11" spans="1:11" ht="21" customHeight="1">
      <c r="A11" s="105" t="s">
        <v>64</v>
      </c>
      <c r="B11" s="52">
        <f t="shared" si="0"/>
        <v>63989</v>
      </c>
      <c r="C11" s="52">
        <v>24992</v>
      </c>
      <c r="D11" s="52">
        <v>38997</v>
      </c>
      <c r="E11" s="52" t="s">
        <v>309</v>
      </c>
      <c r="F11" s="52">
        <v>1554</v>
      </c>
      <c r="G11" s="52">
        <v>16670</v>
      </c>
      <c r="H11" s="52">
        <v>5073</v>
      </c>
      <c r="I11" s="52">
        <v>1968</v>
      </c>
      <c r="J11" s="54" t="s">
        <v>309</v>
      </c>
      <c r="K11" s="15"/>
    </row>
    <row r="12" spans="1:11" ht="21" customHeight="1">
      <c r="A12" s="105" t="s">
        <v>351</v>
      </c>
      <c r="B12" s="52">
        <f>C12+D12</f>
        <v>153683</v>
      </c>
      <c r="C12" s="52">
        <v>93230</v>
      </c>
      <c r="D12" s="52">
        <v>60453</v>
      </c>
      <c r="E12" s="52">
        <v>11576</v>
      </c>
      <c r="F12" s="52">
        <v>5479</v>
      </c>
      <c r="G12" s="52">
        <v>11940</v>
      </c>
      <c r="H12" s="52">
        <v>12960</v>
      </c>
      <c r="I12" s="52">
        <v>2603</v>
      </c>
      <c r="J12" s="54">
        <v>15894</v>
      </c>
      <c r="K12" s="15"/>
    </row>
    <row r="13" spans="1:11" ht="21" customHeight="1">
      <c r="A13" s="105" t="s">
        <v>59</v>
      </c>
      <c r="B13" s="52">
        <f t="shared" si="0"/>
        <v>53962</v>
      </c>
      <c r="C13" s="52">
        <v>38988</v>
      </c>
      <c r="D13" s="52">
        <v>14974</v>
      </c>
      <c r="E13" s="52" t="s">
        <v>287</v>
      </c>
      <c r="F13" s="52">
        <v>766</v>
      </c>
      <c r="G13" s="52">
        <v>6751</v>
      </c>
      <c r="H13" s="52">
        <v>1770</v>
      </c>
      <c r="I13" s="52">
        <v>933</v>
      </c>
      <c r="J13" s="54">
        <v>4754</v>
      </c>
      <c r="K13" s="15"/>
    </row>
    <row r="14" spans="1:11" ht="21" customHeight="1">
      <c r="A14" s="105" t="s">
        <v>62</v>
      </c>
      <c r="B14" s="52">
        <v>26388</v>
      </c>
      <c r="C14" s="52">
        <v>6018</v>
      </c>
      <c r="D14" s="52">
        <v>20369</v>
      </c>
      <c r="E14" s="52" t="s">
        <v>309</v>
      </c>
      <c r="F14" s="52">
        <v>845</v>
      </c>
      <c r="G14" s="52">
        <v>5295</v>
      </c>
      <c r="H14" s="52">
        <v>3805</v>
      </c>
      <c r="I14" s="52">
        <v>1612</v>
      </c>
      <c r="J14" s="54" t="s">
        <v>309</v>
      </c>
      <c r="K14" s="15"/>
    </row>
    <row r="15" spans="1:11" ht="21" customHeight="1">
      <c r="A15" s="105" t="s">
        <v>70</v>
      </c>
      <c r="B15" s="52">
        <f t="shared" si="0"/>
        <v>11340</v>
      </c>
      <c r="C15" s="52">
        <v>4354</v>
      </c>
      <c r="D15" s="52">
        <v>6986</v>
      </c>
      <c r="E15" s="52" t="s">
        <v>287</v>
      </c>
      <c r="F15" s="52">
        <v>221</v>
      </c>
      <c r="G15" s="52">
        <v>3024</v>
      </c>
      <c r="H15" s="52">
        <v>474</v>
      </c>
      <c r="I15" s="52">
        <v>203</v>
      </c>
      <c r="J15" s="54">
        <v>3064</v>
      </c>
      <c r="K15" s="15"/>
    </row>
    <row r="16" spans="1:11" ht="21" customHeight="1" thickBot="1">
      <c r="A16" s="106" t="s">
        <v>63</v>
      </c>
      <c r="B16" s="245">
        <f t="shared" si="0"/>
        <v>43058</v>
      </c>
      <c r="C16" s="245">
        <v>14476</v>
      </c>
      <c r="D16" s="245">
        <v>28582</v>
      </c>
      <c r="E16" s="245" t="s">
        <v>309</v>
      </c>
      <c r="F16" s="245">
        <v>1138</v>
      </c>
      <c r="G16" s="245">
        <v>12258</v>
      </c>
      <c r="H16" s="245">
        <v>1888</v>
      </c>
      <c r="I16" s="245">
        <v>1816</v>
      </c>
      <c r="J16" s="246" t="s">
        <v>309</v>
      </c>
      <c r="K16" s="15"/>
    </row>
    <row r="17" spans="1:10" ht="21" customHeight="1">
      <c r="A17" s="34"/>
      <c r="C17" s="112"/>
      <c r="D17" s="112"/>
      <c r="E17" s="113"/>
      <c r="F17" s="112"/>
      <c r="G17" s="112"/>
      <c r="H17" s="112"/>
      <c r="I17" s="112"/>
      <c r="J17" s="112"/>
    </row>
    <row r="18" ht="21" customHeight="1">
      <c r="A18" s="3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N6" sqref="N6"/>
    </sheetView>
  </sheetViews>
  <sheetFormatPr defaultColWidth="8.796875" defaultRowHeight="12.75"/>
  <cols>
    <col min="1" max="3" width="9.09765625" style="18" customWidth="1"/>
    <col min="4" max="4" width="9.09765625" style="26" customWidth="1"/>
    <col min="5" max="7" width="9.09765625" style="27" customWidth="1"/>
    <col min="8" max="16384" width="9.09765625" style="18" customWidth="1"/>
  </cols>
  <sheetData>
    <row r="1" spans="1:10" ht="15">
      <c r="A1" s="180" t="s">
        <v>225</v>
      </c>
      <c r="B1" s="172"/>
      <c r="J1" s="200"/>
    </row>
    <row r="2" spans="1:10" ht="15" thickBot="1">
      <c r="A2" s="171" t="s">
        <v>212</v>
      </c>
      <c r="B2" s="134"/>
      <c r="J2" s="115" t="s">
        <v>359</v>
      </c>
    </row>
    <row r="3" spans="1:10" s="19" customFormat="1" ht="12.75">
      <c r="A3" s="441"/>
      <c r="B3" s="473" t="s">
        <v>244</v>
      </c>
      <c r="C3" s="473" t="s">
        <v>222</v>
      </c>
      <c r="D3" s="475" t="s">
        <v>213</v>
      </c>
      <c r="E3" s="476"/>
      <c r="F3" s="476"/>
      <c r="G3" s="476"/>
      <c r="H3" s="476"/>
      <c r="I3" s="476"/>
      <c r="J3" s="476"/>
    </row>
    <row r="4" spans="1:10" s="19" customFormat="1" ht="12.75">
      <c r="A4" s="442"/>
      <c r="B4" s="474"/>
      <c r="C4" s="474"/>
      <c r="D4" s="173" t="s">
        <v>214</v>
      </c>
      <c r="E4" s="174" t="s">
        <v>215</v>
      </c>
      <c r="F4" s="174" t="s">
        <v>18</v>
      </c>
      <c r="G4" s="174" t="s">
        <v>19</v>
      </c>
      <c r="H4" s="135" t="s">
        <v>20</v>
      </c>
      <c r="I4" s="135" t="s">
        <v>21</v>
      </c>
      <c r="J4" s="138" t="s">
        <v>22</v>
      </c>
    </row>
    <row r="5" spans="1:10" ht="15" customHeight="1">
      <c r="A5" s="471" t="s">
        <v>60</v>
      </c>
      <c r="B5" s="294" t="s">
        <v>377</v>
      </c>
      <c r="C5" s="295">
        <v>298</v>
      </c>
      <c r="D5" s="295">
        <f aca="true" t="shared" si="0" ref="D5:D12">IF(SUM(E5:J5)=0,"-",SUM(E5:J5))</f>
        <v>5427</v>
      </c>
      <c r="E5" s="295">
        <v>0</v>
      </c>
      <c r="F5" s="295">
        <v>0</v>
      </c>
      <c r="G5" s="295">
        <v>0</v>
      </c>
      <c r="H5" s="295">
        <v>1723</v>
      </c>
      <c r="I5" s="295">
        <v>1872</v>
      </c>
      <c r="J5" s="296">
        <v>1832</v>
      </c>
    </row>
    <row r="6" spans="1:10" ht="15" customHeight="1">
      <c r="A6" s="472"/>
      <c r="B6" s="372" t="s">
        <v>378</v>
      </c>
      <c r="C6" s="297">
        <v>760</v>
      </c>
      <c r="D6" s="297">
        <f t="shared" si="0"/>
        <v>6427</v>
      </c>
      <c r="E6" s="297">
        <v>110</v>
      </c>
      <c r="F6" s="297">
        <v>604</v>
      </c>
      <c r="G6" s="297">
        <v>930</v>
      </c>
      <c r="H6" s="297">
        <v>1544</v>
      </c>
      <c r="I6" s="297">
        <v>1607</v>
      </c>
      <c r="J6" s="373">
        <v>1632</v>
      </c>
    </row>
    <row r="7" spans="1:10" ht="15" customHeight="1">
      <c r="A7" s="471" t="s">
        <v>66</v>
      </c>
      <c r="B7" s="294" t="s">
        <v>367</v>
      </c>
      <c r="C7" s="295">
        <v>31</v>
      </c>
      <c r="D7" s="295">
        <f t="shared" si="0"/>
        <v>563</v>
      </c>
      <c r="E7" s="295" t="s">
        <v>85</v>
      </c>
      <c r="F7" s="295" t="s">
        <v>85</v>
      </c>
      <c r="G7" s="295" t="s">
        <v>85</v>
      </c>
      <c r="H7" s="295">
        <v>154</v>
      </c>
      <c r="I7" s="295">
        <v>232</v>
      </c>
      <c r="J7" s="296">
        <v>177</v>
      </c>
    </row>
    <row r="8" spans="1:10" ht="15" customHeight="1">
      <c r="A8" s="472"/>
      <c r="B8" s="372" t="s">
        <v>368</v>
      </c>
      <c r="C8" s="374">
        <v>191</v>
      </c>
      <c r="D8" s="297">
        <f t="shared" si="0"/>
        <v>1866</v>
      </c>
      <c r="E8" s="297">
        <v>19</v>
      </c>
      <c r="F8" s="297">
        <v>108</v>
      </c>
      <c r="G8" s="297">
        <v>172</v>
      </c>
      <c r="H8" s="297">
        <v>512</v>
      </c>
      <c r="I8" s="297">
        <v>529</v>
      </c>
      <c r="J8" s="373">
        <v>526</v>
      </c>
    </row>
    <row r="9" spans="1:10" ht="15" customHeight="1">
      <c r="A9" s="471" t="s">
        <v>67</v>
      </c>
      <c r="B9" s="294" t="s">
        <v>449</v>
      </c>
      <c r="C9" s="295">
        <v>174</v>
      </c>
      <c r="D9" s="295">
        <f t="shared" si="0"/>
        <v>2870</v>
      </c>
      <c r="E9" s="295" t="s">
        <v>85</v>
      </c>
      <c r="F9" s="295" t="s">
        <v>85</v>
      </c>
      <c r="G9" s="295" t="s">
        <v>85</v>
      </c>
      <c r="H9" s="295">
        <v>894</v>
      </c>
      <c r="I9" s="295">
        <v>953</v>
      </c>
      <c r="J9" s="296">
        <v>1023</v>
      </c>
    </row>
    <row r="10" spans="1:10" ht="15" customHeight="1">
      <c r="A10" s="472"/>
      <c r="B10" s="372" t="s">
        <v>450</v>
      </c>
      <c r="C10" s="297">
        <v>184</v>
      </c>
      <c r="D10" s="297">
        <f t="shared" si="0"/>
        <v>1411</v>
      </c>
      <c r="E10" s="297">
        <v>36</v>
      </c>
      <c r="F10" s="297">
        <v>166</v>
      </c>
      <c r="G10" s="297">
        <v>229</v>
      </c>
      <c r="H10" s="297">
        <v>315</v>
      </c>
      <c r="I10" s="297">
        <v>313</v>
      </c>
      <c r="J10" s="373">
        <v>352</v>
      </c>
    </row>
    <row r="11" spans="1:10" ht="15" customHeight="1">
      <c r="A11" s="471" t="s">
        <v>106</v>
      </c>
      <c r="B11" s="294" t="s">
        <v>289</v>
      </c>
      <c r="C11" s="295">
        <v>357</v>
      </c>
      <c r="D11" s="295">
        <f t="shared" si="0"/>
        <v>5351</v>
      </c>
      <c r="E11" s="295">
        <v>0</v>
      </c>
      <c r="F11" s="295">
        <v>0</v>
      </c>
      <c r="G11" s="295">
        <v>0</v>
      </c>
      <c r="H11" s="295">
        <v>1366</v>
      </c>
      <c r="I11" s="295">
        <v>1983</v>
      </c>
      <c r="J11" s="296">
        <v>2002</v>
      </c>
    </row>
    <row r="12" spans="1:10" ht="15" customHeight="1">
      <c r="A12" s="472"/>
      <c r="B12" s="372" t="s">
        <v>440</v>
      </c>
      <c r="C12" s="297">
        <v>741</v>
      </c>
      <c r="D12" s="297">
        <f t="shared" si="0"/>
        <v>6925</v>
      </c>
      <c r="E12" s="297">
        <v>110</v>
      </c>
      <c r="F12" s="297">
        <v>459</v>
      </c>
      <c r="G12" s="297">
        <v>653</v>
      </c>
      <c r="H12" s="297">
        <v>1487</v>
      </c>
      <c r="I12" s="297">
        <v>2082</v>
      </c>
      <c r="J12" s="373">
        <v>2134</v>
      </c>
    </row>
    <row r="13" spans="1:10" ht="15" customHeight="1">
      <c r="A13" s="471" t="s">
        <v>58</v>
      </c>
      <c r="B13" s="294" t="s">
        <v>446</v>
      </c>
      <c r="C13" s="295">
        <v>225</v>
      </c>
      <c r="D13" s="295">
        <v>3580</v>
      </c>
      <c r="E13" s="375" t="s">
        <v>85</v>
      </c>
      <c r="F13" s="375" t="s">
        <v>85</v>
      </c>
      <c r="G13" s="375" t="s">
        <v>85</v>
      </c>
      <c r="H13" s="295">
        <v>1127</v>
      </c>
      <c r="I13" s="295">
        <v>1103</v>
      </c>
      <c r="J13" s="296">
        <v>1183</v>
      </c>
    </row>
    <row r="14" spans="1:10" ht="15" customHeight="1">
      <c r="A14" s="472"/>
      <c r="B14" s="376" t="s">
        <v>453</v>
      </c>
      <c r="C14" s="297">
        <v>568</v>
      </c>
      <c r="D14" s="297">
        <f>SUM(E14:J14)</f>
        <v>3492</v>
      </c>
      <c r="E14" s="297">
        <v>180</v>
      </c>
      <c r="F14" s="297">
        <v>318</v>
      </c>
      <c r="G14" s="297">
        <v>362</v>
      </c>
      <c r="H14" s="297">
        <v>857</v>
      </c>
      <c r="I14" s="297">
        <v>881</v>
      </c>
      <c r="J14" s="373">
        <v>894</v>
      </c>
    </row>
    <row r="15" spans="1:12" ht="15" customHeight="1">
      <c r="A15" s="471" t="s">
        <v>69</v>
      </c>
      <c r="B15" s="294" t="s">
        <v>447</v>
      </c>
      <c r="C15" s="295">
        <v>41</v>
      </c>
      <c r="D15" s="295">
        <f>IF(SUM(E15:J15)=0,"-",SUM(E15:J15))</f>
        <v>929</v>
      </c>
      <c r="E15" s="377" t="s">
        <v>85</v>
      </c>
      <c r="F15" s="377" t="s">
        <v>85</v>
      </c>
      <c r="G15" s="377" t="s">
        <v>85</v>
      </c>
      <c r="H15" s="378">
        <v>283</v>
      </c>
      <c r="I15" s="378">
        <v>335</v>
      </c>
      <c r="J15" s="379">
        <v>311</v>
      </c>
      <c r="L15" s="28"/>
    </row>
    <row r="16" spans="1:12" ht="15" customHeight="1">
      <c r="A16" s="472"/>
      <c r="B16" s="380" t="s">
        <v>441</v>
      </c>
      <c r="C16" s="297">
        <v>466</v>
      </c>
      <c r="D16" s="297">
        <f>SUM(E16:J16)</f>
        <v>2657</v>
      </c>
      <c r="E16" s="381">
        <v>41</v>
      </c>
      <c r="F16" s="381">
        <v>151</v>
      </c>
      <c r="G16" s="381">
        <v>210</v>
      </c>
      <c r="H16" s="381">
        <v>723</v>
      </c>
      <c r="I16" s="381">
        <v>755</v>
      </c>
      <c r="J16" s="382">
        <v>777</v>
      </c>
      <c r="L16" s="29"/>
    </row>
    <row r="17" spans="1:10" ht="15" customHeight="1">
      <c r="A17" s="471" t="s">
        <v>65</v>
      </c>
      <c r="B17" s="294" t="s">
        <v>442</v>
      </c>
      <c r="C17" s="295">
        <v>49</v>
      </c>
      <c r="D17" s="295">
        <f>IF(SUM(E17:J17)=0,"-",SUM(E17:J17))</f>
        <v>910</v>
      </c>
      <c r="E17" s="295" t="s">
        <v>370</v>
      </c>
      <c r="F17" s="295" t="s">
        <v>370</v>
      </c>
      <c r="G17" s="295" t="s">
        <v>370</v>
      </c>
      <c r="H17" s="295">
        <v>273</v>
      </c>
      <c r="I17" s="295">
        <v>311</v>
      </c>
      <c r="J17" s="296">
        <v>326</v>
      </c>
    </row>
    <row r="18" spans="1:10" ht="15" customHeight="1">
      <c r="A18" s="472"/>
      <c r="B18" s="372" t="s">
        <v>371</v>
      </c>
      <c r="C18" s="297">
        <v>140</v>
      </c>
      <c r="D18" s="297">
        <f>SUM(E18:J18)</f>
        <v>1524</v>
      </c>
      <c r="E18" s="297">
        <v>31</v>
      </c>
      <c r="F18" s="297">
        <v>128</v>
      </c>
      <c r="G18" s="297">
        <v>178</v>
      </c>
      <c r="H18" s="297">
        <v>367</v>
      </c>
      <c r="I18" s="297">
        <v>411</v>
      </c>
      <c r="J18" s="373">
        <v>409</v>
      </c>
    </row>
    <row r="19" spans="1:10" ht="15" customHeight="1">
      <c r="A19" s="471" t="s">
        <v>64</v>
      </c>
      <c r="B19" s="294" t="s">
        <v>398</v>
      </c>
      <c r="C19" s="295">
        <v>44</v>
      </c>
      <c r="D19" s="295">
        <f aca="true" t="shared" si="1" ref="D19:D24">IF(SUM(E19:J19)=0,"-",SUM(E19:J19))</f>
        <v>835</v>
      </c>
      <c r="E19" s="295">
        <f>-L18</f>
        <v>0</v>
      </c>
      <c r="F19" s="295" t="s">
        <v>85</v>
      </c>
      <c r="G19" s="295" t="s">
        <v>85</v>
      </c>
      <c r="H19" s="295">
        <v>275</v>
      </c>
      <c r="I19" s="295">
        <v>279</v>
      </c>
      <c r="J19" s="296">
        <v>281</v>
      </c>
    </row>
    <row r="20" spans="1:10" ht="15" customHeight="1">
      <c r="A20" s="472"/>
      <c r="B20" s="372" t="s">
        <v>399</v>
      </c>
      <c r="C20" s="297">
        <v>144</v>
      </c>
      <c r="D20" s="297">
        <f t="shared" si="1"/>
        <v>958</v>
      </c>
      <c r="E20" s="297">
        <v>42</v>
      </c>
      <c r="F20" s="297">
        <v>108</v>
      </c>
      <c r="G20" s="297">
        <v>147</v>
      </c>
      <c r="H20" s="297">
        <v>223</v>
      </c>
      <c r="I20" s="297">
        <v>226</v>
      </c>
      <c r="J20" s="373">
        <v>212</v>
      </c>
    </row>
    <row r="21" spans="1:10" ht="15" customHeight="1">
      <c r="A21" s="471" t="s">
        <v>351</v>
      </c>
      <c r="B21" s="294" t="s">
        <v>448</v>
      </c>
      <c r="C21" s="383">
        <v>112</v>
      </c>
      <c r="D21" s="298">
        <f t="shared" si="1"/>
        <v>1578</v>
      </c>
      <c r="E21" s="295" t="s">
        <v>85</v>
      </c>
      <c r="F21" s="295" t="s">
        <v>85</v>
      </c>
      <c r="G21" s="295" t="s">
        <v>85</v>
      </c>
      <c r="H21" s="383">
        <v>482</v>
      </c>
      <c r="I21" s="383">
        <v>531</v>
      </c>
      <c r="J21" s="384">
        <v>565</v>
      </c>
    </row>
    <row r="22" spans="1:10" ht="15" customHeight="1">
      <c r="A22" s="477"/>
      <c r="B22" s="372" t="s">
        <v>388</v>
      </c>
      <c r="C22" s="385">
        <v>81</v>
      </c>
      <c r="D22" s="297">
        <f t="shared" si="1"/>
        <v>1072</v>
      </c>
      <c r="E22" s="385">
        <v>17</v>
      </c>
      <c r="F22" s="385">
        <v>64</v>
      </c>
      <c r="G22" s="385">
        <v>94</v>
      </c>
      <c r="H22" s="385">
        <v>261</v>
      </c>
      <c r="I22" s="385">
        <v>324</v>
      </c>
      <c r="J22" s="386">
        <v>312</v>
      </c>
    </row>
    <row r="23" spans="1:10" ht="15" customHeight="1">
      <c r="A23" s="478" t="s">
        <v>59</v>
      </c>
      <c r="B23" s="294" t="s">
        <v>451</v>
      </c>
      <c r="C23" s="298">
        <v>9</v>
      </c>
      <c r="D23" s="298">
        <f t="shared" si="1"/>
        <v>150</v>
      </c>
      <c r="E23" s="298" t="s">
        <v>300</v>
      </c>
      <c r="F23" s="298" t="s">
        <v>300</v>
      </c>
      <c r="G23" s="298" t="s">
        <v>300</v>
      </c>
      <c r="H23" s="298">
        <v>46</v>
      </c>
      <c r="I23" s="298">
        <v>62</v>
      </c>
      <c r="J23" s="387">
        <v>42</v>
      </c>
    </row>
    <row r="24" spans="1:10" ht="15" customHeight="1">
      <c r="A24" s="472"/>
      <c r="B24" s="380" t="s">
        <v>452</v>
      </c>
      <c r="C24" s="297">
        <v>49</v>
      </c>
      <c r="D24" s="297">
        <f t="shared" si="1"/>
        <v>565</v>
      </c>
      <c r="E24" s="297">
        <v>4</v>
      </c>
      <c r="F24" s="297">
        <v>14</v>
      </c>
      <c r="G24" s="297">
        <v>37</v>
      </c>
      <c r="H24" s="297">
        <v>138</v>
      </c>
      <c r="I24" s="297">
        <v>198</v>
      </c>
      <c r="J24" s="373">
        <v>174</v>
      </c>
    </row>
    <row r="25" spans="1:10" ht="15" customHeight="1">
      <c r="A25" s="471" t="s">
        <v>62</v>
      </c>
      <c r="B25" s="294" t="s">
        <v>301</v>
      </c>
      <c r="C25" s="295"/>
      <c r="D25" s="295" t="str">
        <f aca="true" t="shared" si="2" ref="D25:D30">IF(SUM(E25:J25)=0,"-",SUM(E25:J25))</f>
        <v>-</v>
      </c>
      <c r="E25" s="295"/>
      <c r="F25" s="295"/>
      <c r="G25" s="295"/>
      <c r="H25" s="295"/>
      <c r="I25" s="295"/>
      <c r="J25" s="296"/>
    </row>
    <row r="26" spans="1:10" ht="15" customHeight="1">
      <c r="A26" s="472"/>
      <c r="B26" s="372" t="s">
        <v>407</v>
      </c>
      <c r="C26" s="297">
        <v>59</v>
      </c>
      <c r="D26" s="297">
        <f t="shared" si="2"/>
        <v>674</v>
      </c>
      <c r="E26" s="297">
        <v>1</v>
      </c>
      <c r="F26" s="297">
        <v>16</v>
      </c>
      <c r="G26" s="297">
        <v>32</v>
      </c>
      <c r="H26" s="297">
        <v>191</v>
      </c>
      <c r="I26" s="297">
        <v>230</v>
      </c>
      <c r="J26" s="373">
        <v>204</v>
      </c>
    </row>
    <row r="27" spans="1:10" ht="15" customHeight="1">
      <c r="A27" s="471" t="s">
        <v>70</v>
      </c>
      <c r="B27" s="294" t="s">
        <v>301</v>
      </c>
      <c r="C27" s="295"/>
      <c r="D27" s="295" t="str">
        <f t="shared" si="2"/>
        <v>-</v>
      </c>
      <c r="E27" s="295"/>
      <c r="F27" s="295"/>
      <c r="G27" s="295"/>
      <c r="H27" s="295"/>
      <c r="I27" s="295"/>
      <c r="J27" s="296"/>
    </row>
    <row r="28" spans="1:10" ht="15" customHeight="1">
      <c r="A28" s="472"/>
      <c r="B28" s="372" t="s">
        <v>443</v>
      </c>
      <c r="C28" s="388">
        <v>21</v>
      </c>
      <c r="D28" s="297">
        <f t="shared" si="2"/>
        <v>345</v>
      </c>
      <c r="E28" s="388">
        <v>1</v>
      </c>
      <c r="F28" s="388">
        <v>8</v>
      </c>
      <c r="G28" s="388">
        <v>22</v>
      </c>
      <c r="H28" s="388">
        <v>100</v>
      </c>
      <c r="I28" s="388">
        <v>110</v>
      </c>
      <c r="J28" s="389">
        <v>104</v>
      </c>
    </row>
    <row r="29" spans="1:10" ht="15" customHeight="1">
      <c r="A29" s="471" t="s">
        <v>63</v>
      </c>
      <c r="B29" s="294" t="s">
        <v>444</v>
      </c>
      <c r="C29" s="295">
        <v>37</v>
      </c>
      <c r="D29" s="295">
        <f t="shared" si="2"/>
        <v>675</v>
      </c>
      <c r="E29" s="295">
        <v>0</v>
      </c>
      <c r="F29" s="295">
        <v>0</v>
      </c>
      <c r="G29" s="295">
        <v>0</v>
      </c>
      <c r="H29" s="295">
        <v>196</v>
      </c>
      <c r="I29" s="295">
        <v>248</v>
      </c>
      <c r="J29" s="296">
        <v>231</v>
      </c>
    </row>
    <row r="30" spans="1:10" ht="15" customHeight="1" thickBot="1">
      <c r="A30" s="479"/>
      <c r="B30" s="390" t="s">
        <v>445</v>
      </c>
      <c r="C30" s="391">
        <v>115</v>
      </c>
      <c r="D30" s="299">
        <f t="shared" si="2"/>
        <v>969</v>
      </c>
      <c r="E30" s="391">
        <v>3</v>
      </c>
      <c r="F30" s="391">
        <v>51</v>
      </c>
      <c r="G30" s="391">
        <v>68</v>
      </c>
      <c r="H30" s="391">
        <v>271</v>
      </c>
      <c r="I30" s="391">
        <v>279</v>
      </c>
      <c r="J30" s="392">
        <v>297</v>
      </c>
    </row>
    <row r="31" ht="12.75">
      <c r="A31" s="18" t="s">
        <v>226</v>
      </c>
    </row>
    <row r="32" ht="12.75">
      <c r="A32" s="18" t="s">
        <v>284</v>
      </c>
    </row>
    <row r="33" ht="12.75">
      <c r="A33" s="18" t="s">
        <v>358</v>
      </c>
    </row>
  </sheetData>
  <sheetProtection/>
  <mergeCells count="17">
    <mergeCell ref="A23:A24"/>
    <mergeCell ref="A25:A26"/>
    <mergeCell ref="A27:A28"/>
    <mergeCell ref="A29:A30"/>
    <mergeCell ref="A21:A22"/>
    <mergeCell ref="A9:A10"/>
    <mergeCell ref="A13:A14"/>
    <mergeCell ref="A11:A12"/>
    <mergeCell ref="A15:A16"/>
    <mergeCell ref="A17:A18"/>
    <mergeCell ref="A19:A20"/>
    <mergeCell ref="A7:A8"/>
    <mergeCell ref="B3:B4"/>
    <mergeCell ref="C3:C4"/>
    <mergeCell ref="D3:J3"/>
    <mergeCell ref="A3:A4"/>
    <mergeCell ref="A5:A6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K20" sqref="K20"/>
    </sheetView>
  </sheetViews>
  <sheetFormatPr defaultColWidth="8.796875" defaultRowHeight="12.75"/>
  <cols>
    <col min="1" max="1" width="10.69921875" style="18" customWidth="1"/>
    <col min="2" max="10" width="8.69921875" style="18" customWidth="1"/>
    <col min="11" max="16384" width="9.09765625" style="18" customWidth="1"/>
  </cols>
  <sheetData>
    <row r="1" spans="1:10" ht="15" thickBot="1">
      <c r="A1" s="171" t="s">
        <v>223</v>
      </c>
      <c r="B1" s="134"/>
      <c r="C1" s="134"/>
      <c r="D1" s="134"/>
      <c r="E1" s="134"/>
      <c r="F1" s="134"/>
      <c r="G1" s="134"/>
      <c r="H1" s="134"/>
      <c r="I1" s="134"/>
      <c r="J1" s="175" t="s">
        <v>357</v>
      </c>
    </row>
    <row r="2" spans="1:10" s="19" customFormat="1" ht="15" customHeight="1">
      <c r="A2" s="441"/>
      <c r="B2" s="443" t="s">
        <v>245</v>
      </c>
      <c r="C2" s="443"/>
      <c r="D2" s="443"/>
      <c r="E2" s="443" t="s">
        <v>246</v>
      </c>
      <c r="F2" s="443"/>
      <c r="G2" s="443"/>
      <c r="H2" s="443" t="s">
        <v>216</v>
      </c>
      <c r="I2" s="445"/>
      <c r="J2" s="445"/>
    </row>
    <row r="3" spans="1:10" s="19" customFormat="1" ht="15" customHeight="1">
      <c r="A3" s="442"/>
      <c r="B3" s="135" t="s">
        <v>217</v>
      </c>
      <c r="C3" s="135" t="s">
        <v>224</v>
      </c>
      <c r="D3" s="135" t="s">
        <v>218</v>
      </c>
      <c r="E3" s="135" t="s">
        <v>217</v>
      </c>
      <c r="F3" s="135" t="s">
        <v>224</v>
      </c>
      <c r="G3" s="135" t="s">
        <v>219</v>
      </c>
      <c r="H3" s="135" t="s">
        <v>217</v>
      </c>
      <c r="I3" s="138" t="s">
        <v>224</v>
      </c>
      <c r="J3" s="138" t="s">
        <v>219</v>
      </c>
    </row>
    <row r="4" spans="1:10" ht="15" customHeight="1">
      <c r="A4" s="116" t="s">
        <v>60</v>
      </c>
      <c r="B4" s="393">
        <v>51</v>
      </c>
      <c r="C4" s="393">
        <v>1195</v>
      </c>
      <c r="D4" s="393">
        <v>23291</v>
      </c>
      <c r="E4" s="393">
        <v>22</v>
      </c>
      <c r="F4" s="393">
        <v>707</v>
      </c>
      <c r="G4" s="393">
        <v>11598</v>
      </c>
      <c r="H4" s="393">
        <v>11</v>
      </c>
      <c r="I4" s="394">
        <v>700</v>
      </c>
      <c r="J4" s="394">
        <v>11309</v>
      </c>
    </row>
    <row r="5" spans="1:10" ht="15" customHeight="1">
      <c r="A5" s="117" t="s">
        <v>66</v>
      </c>
      <c r="B5" s="395">
        <v>7</v>
      </c>
      <c r="C5" s="395">
        <v>221</v>
      </c>
      <c r="D5" s="395">
        <v>4475</v>
      </c>
      <c r="E5" s="395">
        <v>5</v>
      </c>
      <c r="F5" s="395">
        <v>152</v>
      </c>
      <c r="G5" s="395">
        <v>2225</v>
      </c>
      <c r="H5" s="395">
        <v>2</v>
      </c>
      <c r="I5" s="396">
        <v>122</v>
      </c>
      <c r="J5" s="396">
        <v>1752</v>
      </c>
    </row>
    <row r="6" spans="1:10" ht="15" customHeight="1">
      <c r="A6" s="117" t="s">
        <v>67</v>
      </c>
      <c r="B6" s="395">
        <v>15</v>
      </c>
      <c r="C6" s="395">
        <v>442</v>
      </c>
      <c r="D6" s="395">
        <v>8964</v>
      </c>
      <c r="E6" s="395">
        <v>6</v>
      </c>
      <c r="F6" s="395">
        <v>250</v>
      </c>
      <c r="G6" s="395">
        <v>4376</v>
      </c>
      <c r="H6" s="395">
        <v>5</v>
      </c>
      <c r="I6" s="396">
        <v>249</v>
      </c>
      <c r="J6" s="396">
        <v>3979</v>
      </c>
    </row>
    <row r="7" spans="1:10" ht="15" customHeight="1">
      <c r="A7" s="117" t="s">
        <v>106</v>
      </c>
      <c r="B7" s="395">
        <v>76</v>
      </c>
      <c r="C7" s="395">
        <v>1522</v>
      </c>
      <c r="D7" s="395">
        <v>25636</v>
      </c>
      <c r="E7" s="395">
        <v>28</v>
      </c>
      <c r="F7" s="395">
        <v>808</v>
      </c>
      <c r="G7" s="395">
        <v>12649</v>
      </c>
      <c r="H7" s="395">
        <v>15</v>
      </c>
      <c r="I7" s="396">
        <v>686</v>
      </c>
      <c r="J7" s="396">
        <v>9994</v>
      </c>
    </row>
    <row r="8" spans="1:10" ht="15" customHeight="1">
      <c r="A8" s="117" t="s">
        <v>58</v>
      </c>
      <c r="B8" s="395">
        <v>21</v>
      </c>
      <c r="C8" s="395">
        <v>548</v>
      </c>
      <c r="D8" s="395">
        <v>12095</v>
      </c>
      <c r="E8" s="395">
        <v>8</v>
      </c>
      <c r="F8" s="395">
        <v>301</v>
      </c>
      <c r="G8" s="395">
        <v>5450</v>
      </c>
      <c r="H8" s="395">
        <v>5</v>
      </c>
      <c r="I8" s="396">
        <v>405</v>
      </c>
      <c r="J8" s="396">
        <v>4957</v>
      </c>
    </row>
    <row r="9" spans="1:10" ht="15" customHeight="1">
      <c r="A9" s="117" t="s">
        <v>69</v>
      </c>
      <c r="B9" s="395">
        <v>14</v>
      </c>
      <c r="C9" s="395">
        <v>343</v>
      </c>
      <c r="D9" s="395">
        <v>6621</v>
      </c>
      <c r="E9" s="395">
        <v>6</v>
      </c>
      <c r="F9" s="395">
        <v>205</v>
      </c>
      <c r="G9" s="395">
        <v>3363</v>
      </c>
      <c r="H9" s="395">
        <v>3</v>
      </c>
      <c r="I9" s="396">
        <v>165</v>
      </c>
      <c r="J9" s="396">
        <v>2633</v>
      </c>
    </row>
    <row r="10" spans="1:10" ht="15" customHeight="1">
      <c r="A10" s="117" t="s">
        <v>65</v>
      </c>
      <c r="B10" s="395">
        <v>7</v>
      </c>
      <c r="C10" s="395">
        <v>215</v>
      </c>
      <c r="D10" s="395">
        <v>4241</v>
      </c>
      <c r="E10" s="395">
        <v>3</v>
      </c>
      <c r="F10" s="395">
        <v>127</v>
      </c>
      <c r="G10" s="395">
        <v>1970</v>
      </c>
      <c r="H10" s="395">
        <v>2</v>
      </c>
      <c r="I10" s="396">
        <v>117</v>
      </c>
      <c r="J10" s="396">
        <v>1840</v>
      </c>
    </row>
    <row r="11" spans="1:10" ht="15" customHeight="1">
      <c r="A11" s="117" t="s">
        <v>64</v>
      </c>
      <c r="B11" s="395">
        <v>5</v>
      </c>
      <c r="C11" s="395">
        <v>149</v>
      </c>
      <c r="D11" s="395">
        <v>3015</v>
      </c>
      <c r="E11" s="395">
        <v>2</v>
      </c>
      <c r="F11" s="395">
        <v>83</v>
      </c>
      <c r="G11" s="395">
        <v>1432</v>
      </c>
      <c r="H11" s="395">
        <v>1</v>
      </c>
      <c r="I11" s="396">
        <v>43</v>
      </c>
      <c r="J11" s="396">
        <v>538</v>
      </c>
    </row>
    <row r="12" spans="1:10" ht="15" customHeight="1">
      <c r="A12" s="117" t="s">
        <v>351</v>
      </c>
      <c r="B12" s="395">
        <v>8</v>
      </c>
      <c r="C12" s="395">
        <v>155</v>
      </c>
      <c r="D12" s="395">
        <v>4785</v>
      </c>
      <c r="E12" s="395">
        <v>4</v>
      </c>
      <c r="F12" s="395">
        <v>119</v>
      </c>
      <c r="G12" s="395">
        <v>1980</v>
      </c>
      <c r="H12" s="395">
        <v>1</v>
      </c>
      <c r="I12" s="396">
        <v>75</v>
      </c>
      <c r="J12" s="396">
        <v>951</v>
      </c>
    </row>
    <row r="13" spans="1:10" ht="15" customHeight="1">
      <c r="A13" s="117" t="s">
        <v>59</v>
      </c>
      <c r="B13" s="395">
        <v>5</v>
      </c>
      <c r="C13" s="395">
        <v>91</v>
      </c>
      <c r="D13" s="395">
        <v>1462</v>
      </c>
      <c r="E13" s="395">
        <v>2</v>
      </c>
      <c r="F13" s="395">
        <v>54</v>
      </c>
      <c r="G13" s="395">
        <v>745</v>
      </c>
      <c r="H13" s="395">
        <v>1</v>
      </c>
      <c r="I13" s="396">
        <v>59</v>
      </c>
      <c r="J13" s="396">
        <v>755</v>
      </c>
    </row>
    <row r="14" spans="1:10" ht="15" customHeight="1">
      <c r="A14" s="117" t="s">
        <v>62</v>
      </c>
      <c r="B14" s="395">
        <v>5</v>
      </c>
      <c r="C14" s="395">
        <v>87</v>
      </c>
      <c r="D14" s="395">
        <v>1403</v>
      </c>
      <c r="E14" s="395">
        <v>1</v>
      </c>
      <c r="F14" s="395">
        <v>40</v>
      </c>
      <c r="G14" s="395">
        <v>664</v>
      </c>
      <c r="H14" s="395">
        <v>1</v>
      </c>
      <c r="I14" s="396">
        <v>49</v>
      </c>
      <c r="J14" s="396">
        <v>695</v>
      </c>
    </row>
    <row r="15" spans="1:10" ht="15" customHeight="1">
      <c r="A15" s="117" t="s">
        <v>70</v>
      </c>
      <c r="B15" s="395">
        <v>2</v>
      </c>
      <c r="C15" s="395">
        <v>41</v>
      </c>
      <c r="D15" s="395">
        <v>684</v>
      </c>
      <c r="E15" s="395">
        <v>1</v>
      </c>
      <c r="F15" s="395">
        <v>25</v>
      </c>
      <c r="G15" s="395">
        <v>377</v>
      </c>
      <c r="H15" s="298" t="s">
        <v>356</v>
      </c>
      <c r="I15" s="298" t="s">
        <v>356</v>
      </c>
      <c r="J15" s="387" t="s">
        <v>356</v>
      </c>
    </row>
    <row r="16" spans="1:10" ht="15" customHeight="1" thickBot="1">
      <c r="A16" s="118" t="s">
        <v>63</v>
      </c>
      <c r="B16" s="397">
        <v>6</v>
      </c>
      <c r="C16" s="397">
        <v>140</v>
      </c>
      <c r="D16" s="397">
        <v>2392</v>
      </c>
      <c r="E16" s="397">
        <v>3</v>
      </c>
      <c r="F16" s="397">
        <v>80</v>
      </c>
      <c r="G16" s="397">
        <v>1173</v>
      </c>
      <c r="H16" s="397">
        <v>1</v>
      </c>
      <c r="I16" s="398">
        <v>51</v>
      </c>
      <c r="J16" s="398">
        <v>726</v>
      </c>
    </row>
    <row r="17" spans="1:10" ht="12.75">
      <c r="A17" s="300" t="s">
        <v>286</v>
      </c>
      <c r="D17" s="103"/>
      <c r="E17" s="103"/>
      <c r="F17" s="103"/>
      <c r="G17" s="103"/>
      <c r="H17" s="104"/>
      <c r="I17" s="104"/>
      <c r="J17" s="104"/>
    </row>
    <row r="23" spans="5:6" ht="12.75">
      <c r="E23" s="30"/>
      <c r="F23" s="30"/>
    </row>
  </sheetData>
  <sheetProtection/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SheetLayoutView="75" zoomScalePageLayoutView="0" workbookViewId="0" topLeftCell="D1">
      <selection activeCell="M10" sqref="M10"/>
    </sheetView>
  </sheetViews>
  <sheetFormatPr defaultColWidth="8.796875" defaultRowHeight="19.5" customHeight="1"/>
  <cols>
    <col min="1" max="1" width="23.59765625" style="15" customWidth="1"/>
    <col min="2" max="14" width="14.296875" style="15" customWidth="1"/>
    <col min="16" max="16384" width="9.09765625" style="15" customWidth="1"/>
  </cols>
  <sheetData>
    <row r="1" spans="1:14" s="31" customFormat="1" ht="21.75" customHeight="1">
      <c r="A1" s="181" t="s">
        <v>369</v>
      </c>
      <c r="N1" s="324"/>
    </row>
    <row r="2" spans="1:14" s="176" customFormat="1" ht="21.75" customHeight="1" thickBot="1">
      <c r="A2" s="182" t="s">
        <v>220</v>
      </c>
      <c r="N2" s="325" t="s">
        <v>61</v>
      </c>
    </row>
    <row r="3" spans="1:14" s="31" customFormat="1" ht="21.75" customHeight="1">
      <c r="A3" s="177"/>
      <c r="B3" s="142" t="s">
        <v>60</v>
      </c>
      <c r="C3" s="142" t="s">
        <v>66</v>
      </c>
      <c r="D3" s="142" t="s">
        <v>67</v>
      </c>
      <c r="E3" s="142" t="s">
        <v>106</v>
      </c>
      <c r="F3" s="142" t="s">
        <v>58</v>
      </c>
      <c r="G3" s="143" t="s">
        <v>69</v>
      </c>
      <c r="H3" s="144" t="s">
        <v>65</v>
      </c>
      <c r="I3" s="142" t="s">
        <v>64</v>
      </c>
      <c r="J3" s="143" t="s">
        <v>351</v>
      </c>
      <c r="K3" s="142" t="s">
        <v>59</v>
      </c>
      <c r="L3" s="142" t="s">
        <v>62</v>
      </c>
      <c r="M3" s="142" t="s">
        <v>70</v>
      </c>
      <c r="N3" s="143" t="s">
        <v>63</v>
      </c>
    </row>
    <row r="4" spans="1:14" ht="21.75" customHeight="1">
      <c r="A4" s="198" t="s">
        <v>51</v>
      </c>
      <c r="B4" s="399">
        <v>68558886</v>
      </c>
      <c r="C4" s="400">
        <v>21051964</v>
      </c>
      <c r="D4" s="400">
        <v>35520052</v>
      </c>
      <c r="E4" s="400">
        <v>118854345</v>
      </c>
      <c r="F4" s="400">
        <v>38922146</v>
      </c>
      <c r="G4" s="401">
        <v>22301717</v>
      </c>
      <c r="H4" s="407">
        <v>12210070</v>
      </c>
      <c r="I4" s="400">
        <v>8892224</v>
      </c>
      <c r="J4" s="401">
        <v>17448248</v>
      </c>
      <c r="K4" s="400">
        <v>3315400</v>
      </c>
      <c r="L4" s="400">
        <v>3830989</v>
      </c>
      <c r="M4" s="400">
        <v>1740692</v>
      </c>
      <c r="N4" s="401">
        <v>8689154</v>
      </c>
    </row>
    <row r="5" spans="1:14" ht="21.75" customHeight="1">
      <c r="A5" s="108" t="s">
        <v>23</v>
      </c>
      <c r="B5" s="399">
        <v>1127700</v>
      </c>
      <c r="C5" s="399">
        <v>283598</v>
      </c>
      <c r="D5" s="399">
        <v>461060</v>
      </c>
      <c r="E5" s="399">
        <v>1433459</v>
      </c>
      <c r="F5" s="399">
        <v>637514</v>
      </c>
      <c r="G5" s="402">
        <v>467111</v>
      </c>
      <c r="H5" s="408">
        <v>175926</v>
      </c>
      <c r="I5" s="399">
        <v>131290</v>
      </c>
      <c r="J5" s="402">
        <v>171441</v>
      </c>
      <c r="K5" s="399">
        <v>106039</v>
      </c>
      <c r="L5" s="399">
        <v>172266</v>
      </c>
      <c r="M5" s="399">
        <v>76558</v>
      </c>
      <c r="N5" s="402">
        <v>153711</v>
      </c>
    </row>
    <row r="6" spans="1:14" ht="21.75" customHeight="1">
      <c r="A6" s="108" t="s">
        <v>24</v>
      </c>
      <c r="B6" s="399">
        <v>323773</v>
      </c>
      <c r="C6" s="399">
        <v>60086</v>
      </c>
      <c r="D6" s="399">
        <v>140423</v>
      </c>
      <c r="E6" s="399">
        <v>400594</v>
      </c>
      <c r="F6" s="399">
        <v>156599</v>
      </c>
      <c r="G6" s="402">
        <v>90130</v>
      </c>
      <c r="H6" s="408">
        <v>60925</v>
      </c>
      <c r="I6" s="399">
        <v>32821</v>
      </c>
      <c r="J6" s="402">
        <v>54482</v>
      </c>
      <c r="K6" s="399">
        <v>18814</v>
      </c>
      <c r="L6" s="399">
        <v>16367</v>
      </c>
      <c r="M6" s="399">
        <v>8574</v>
      </c>
      <c r="N6" s="402">
        <v>28312</v>
      </c>
    </row>
    <row r="7" spans="1:14" ht="21.75" customHeight="1">
      <c r="A7" s="108" t="s">
        <v>121</v>
      </c>
      <c r="B7" s="399">
        <v>152199</v>
      </c>
      <c r="C7" s="399">
        <v>28244</v>
      </c>
      <c r="D7" s="399">
        <v>65974</v>
      </c>
      <c r="E7" s="399">
        <v>188349</v>
      </c>
      <c r="F7" s="399">
        <v>24829</v>
      </c>
      <c r="G7" s="402">
        <v>42395</v>
      </c>
      <c r="H7" s="408">
        <v>28600</v>
      </c>
      <c r="I7" s="399">
        <v>15400</v>
      </c>
      <c r="J7" s="402">
        <v>25569</v>
      </c>
      <c r="K7" s="399">
        <v>8838</v>
      </c>
      <c r="L7" s="399">
        <v>7686</v>
      </c>
      <c r="M7" s="399">
        <v>4030</v>
      </c>
      <c r="N7" s="402">
        <v>13297</v>
      </c>
    </row>
    <row r="8" spans="1:14" ht="21.75" customHeight="1">
      <c r="A8" s="108" t="s">
        <v>229</v>
      </c>
      <c r="B8" s="399">
        <v>51049</v>
      </c>
      <c r="C8" s="399">
        <v>9474</v>
      </c>
      <c r="D8" s="399">
        <v>22207</v>
      </c>
      <c r="E8" s="399">
        <v>63089</v>
      </c>
      <c r="F8" s="399">
        <v>1798532</v>
      </c>
      <c r="G8" s="402">
        <v>14158</v>
      </c>
      <c r="H8" s="408">
        <v>9679</v>
      </c>
      <c r="I8" s="399">
        <v>5227</v>
      </c>
      <c r="J8" s="402">
        <v>8666</v>
      </c>
      <c r="K8" s="399">
        <v>2976</v>
      </c>
      <c r="L8" s="399">
        <v>2594</v>
      </c>
      <c r="M8" s="399">
        <v>1350</v>
      </c>
      <c r="N8" s="402">
        <v>4484</v>
      </c>
    </row>
    <row r="9" spans="1:14" ht="21.75" customHeight="1">
      <c r="A9" s="108" t="s">
        <v>230</v>
      </c>
      <c r="B9" s="399">
        <v>3467197</v>
      </c>
      <c r="C9" s="399">
        <v>739545</v>
      </c>
      <c r="D9" s="399">
        <v>1718309</v>
      </c>
      <c r="E9" s="399">
        <v>4440438</v>
      </c>
      <c r="F9" s="399">
        <v>73540</v>
      </c>
      <c r="G9" s="402">
        <v>1113868</v>
      </c>
      <c r="H9" s="408">
        <v>581412</v>
      </c>
      <c r="I9" s="399">
        <v>397081</v>
      </c>
      <c r="J9" s="402">
        <v>584074</v>
      </c>
      <c r="K9" s="399">
        <v>200332</v>
      </c>
      <c r="L9" s="399">
        <v>207072</v>
      </c>
      <c r="M9" s="399">
        <v>102185</v>
      </c>
      <c r="N9" s="402">
        <v>364866</v>
      </c>
    </row>
    <row r="10" spans="1:14" ht="21.75" customHeight="1">
      <c r="A10" s="32" t="s">
        <v>25</v>
      </c>
      <c r="B10" s="399">
        <v>125239</v>
      </c>
      <c r="C10" s="403" t="s">
        <v>85</v>
      </c>
      <c r="D10" s="403">
        <v>0</v>
      </c>
      <c r="E10" s="403">
        <v>462404</v>
      </c>
      <c r="F10" s="278" t="s">
        <v>287</v>
      </c>
      <c r="G10" s="402">
        <v>1797</v>
      </c>
      <c r="H10" s="409">
        <v>0</v>
      </c>
      <c r="I10" s="410" t="s">
        <v>287</v>
      </c>
      <c r="J10" s="402">
        <v>17900</v>
      </c>
      <c r="K10" s="399">
        <v>9120</v>
      </c>
      <c r="L10" s="399">
        <v>24598</v>
      </c>
      <c r="M10" s="399">
        <v>6331</v>
      </c>
      <c r="N10" s="402">
        <v>24142</v>
      </c>
    </row>
    <row r="11" spans="1:14" ht="21.75" customHeight="1">
      <c r="A11" s="108" t="s">
        <v>26</v>
      </c>
      <c r="B11" s="399">
        <v>998664</v>
      </c>
      <c r="C11" s="399">
        <v>208740</v>
      </c>
      <c r="D11" s="399">
        <v>407784</v>
      </c>
      <c r="E11" s="399">
        <v>1268193</v>
      </c>
      <c r="F11" s="399">
        <v>564516</v>
      </c>
      <c r="G11" s="402">
        <v>414828</v>
      </c>
      <c r="H11" s="408">
        <v>155761</v>
      </c>
      <c r="I11" s="399">
        <v>110111</v>
      </c>
      <c r="J11" s="402">
        <v>151442</v>
      </c>
      <c r="K11" s="399">
        <v>94361</v>
      </c>
      <c r="L11" s="399">
        <v>153009</v>
      </c>
      <c r="M11" s="399">
        <v>67915</v>
      </c>
      <c r="N11" s="402">
        <v>136358</v>
      </c>
    </row>
    <row r="12" spans="1:14" ht="21.75" customHeight="1">
      <c r="A12" s="108" t="s">
        <v>27</v>
      </c>
      <c r="B12" s="399">
        <v>815039</v>
      </c>
      <c r="C12" s="399">
        <v>237616</v>
      </c>
      <c r="D12" s="399">
        <v>425727</v>
      </c>
      <c r="E12" s="399">
        <v>1723481</v>
      </c>
      <c r="F12" s="399">
        <v>446860</v>
      </c>
      <c r="G12" s="402">
        <v>253601</v>
      </c>
      <c r="H12" s="408">
        <v>135749</v>
      </c>
      <c r="I12" s="399">
        <v>103567</v>
      </c>
      <c r="J12" s="402">
        <v>251814</v>
      </c>
      <c r="K12" s="399">
        <v>40342</v>
      </c>
      <c r="L12" s="399">
        <v>37657</v>
      </c>
      <c r="M12" s="399">
        <v>19958</v>
      </c>
      <c r="N12" s="402">
        <v>122070</v>
      </c>
    </row>
    <row r="13" spans="1:14" ht="21.75" customHeight="1">
      <c r="A13" s="108" t="s">
        <v>49</v>
      </c>
      <c r="B13" s="399">
        <v>1012740</v>
      </c>
      <c r="C13" s="399">
        <v>61870</v>
      </c>
      <c r="D13" s="399">
        <v>44967</v>
      </c>
      <c r="E13" s="399">
        <v>5999655</v>
      </c>
      <c r="F13" s="399">
        <v>50911</v>
      </c>
      <c r="G13" s="402">
        <v>83609</v>
      </c>
      <c r="H13" s="408">
        <v>109672</v>
      </c>
      <c r="I13" s="399">
        <v>121477</v>
      </c>
      <c r="J13" s="402">
        <v>31952</v>
      </c>
      <c r="K13" s="399">
        <v>1167638</v>
      </c>
      <c r="L13" s="399">
        <v>433095</v>
      </c>
      <c r="M13" s="399">
        <v>811692</v>
      </c>
      <c r="N13" s="402">
        <v>48745</v>
      </c>
    </row>
    <row r="14" spans="1:14" ht="21.75" customHeight="1">
      <c r="A14" s="108" t="s">
        <v>28</v>
      </c>
      <c r="B14" s="399">
        <v>74744</v>
      </c>
      <c r="C14" s="399">
        <v>12777</v>
      </c>
      <c r="D14" s="399">
        <v>30922</v>
      </c>
      <c r="E14" s="399">
        <v>79022</v>
      </c>
      <c r="F14" s="399">
        <v>40468</v>
      </c>
      <c r="G14" s="402">
        <v>21653</v>
      </c>
      <c r="H14" s="408">
        <v>13079</v>
      </c>
      <c r="I14" s="399">
        <v>7260</v>
      </c>
      <c r="J14" s="402">
        <v>9205</v>
      </c>
      <c r="K14" s="399">
        <v>3097</v>
      </c>
      <c r="L14" s="399">
        <v>4644</v>
      </c>
      <c r="M14" s="399">
        <v>1819</v>
      </c>
      <c r="N14" s="402">
        <v>5946</v>
      </c>
    </row>
    <row r="15" spans="1:14" ht="21.75" customHeight="1">
      <c r="A15" s="108" t="s">
        <v>29</v>
      </c>
      <c r="B15" s="399">
        <v>1613839</v>
      </c>
      <c r="C15" s="399">
        <v>117139</v>
      </c>
      <c r="D15" s="399">
        <v>336094</v>
      </c>
      <c r="E15" s="399">
        <v>881161</v>
      </c>
      <c r="F15" s="399">
        <v>751403</v>
      </c>
      <c r="G15" s="402">
        <v>255818</v>
      </c>
      <c r="H15" s="408">
        <v>365079</v>
      </c>
      <c r="I15" s="399">
        <v>157306</v>
      </c>
      <c r="J15" s="402">
        <v>279890</v>
      </c>
      <c r="K15" s="399">
        <v>128973</v>
      </c>
      <c r="L15" s="399">
        <v>159241</v>
      </c>
      <c r="M15" s="399">
        <v>127276</v>
      </c>
      <c r="N15" s="402">
        <v>215196</v>
      </c>
    </row>
    <row r="16" spans="1:14" ht="21.75" customHeight="1">
      <c r="A16" s="108" t="s">
        <v>30</v>
      </c>
      <c r="B16" s="399">
        <v>2160906</v>
      </c>
      <c r="C16" s="399">
        <v>649254</v>
      </c>
      <c r="D16" s="399">
        <v>1241315</v>
      </c>
      <c r="E16" s="399">
        <v>3316362</v>
      </c>
      <c r="F16" s="399">
        <v>1066044</v>
      </c>
      <c r="G16" s="402">
        <v>704383</v>
      </c>
      <c r="H16" s="408">
        <v>202524</v>
      </c>
      <c r="I16" s="399">
        <v>276809</v>
      </c>
      <c r="J16" s="402">
        <v>211035</v>
      </c>
      <c r="K16" s="399">
        <v>82786</v>
      </c>
      <c r="L16" s="399">
        <v>67715</v>
      </c>
      <c r="M16" s="399">
        <v>59232</v>
      </c>
      <c r="N16" s="402">
        <v>220795</v>
      </c>
    </row>
    <row r="17" spans="1:14" ht="21.75" customHeight="1">
      <c r="A17" s="108" t="s">
        <v>31</v>
      </c>
      <c r="B17" s="399">
        <v>8168650</v>
      </c>
      <c r="C17" s="399">
        <v>1451630</v>
      </c>
      <c r="D17" s="399">
        <v>4548694</v>
      </c>
      <c r="E17" s="399">
        <v>15134328</v>
      </c>
      <c r="F17" s="399">
        <v>4215781</v>
      </c>
      <c r="G17" s="402">
        <v>2387464</v>
      </c>
      <c r="H17" s="408">
        <v>2367723</v>
      </c>
      <c r="I17" s="399">
        <v>776612</v>
      </c>
      <c r="J17" s="402">
        <v>635131</v>
      </c>
      <c r="K17" s="399">
        <v>242817</v>
      </c>
      <c r="L17" s="399">
        <v>280955</v>
      </c>
      <c r="M17" s="399">
        <v>367264</v>
      </c>
      <c r="N17" s="402">
        <v>686327</v>
      </c>
    </row>
    <row r="18" spans="1:14" ht="21.75" customHeight="1">
      <c r="A18" s="108" t="s">
        <v>50</v>
      </c>
      <c r="B18" s="399">
        <v>4922585</v>
      </c>
      <c r="C18" s="399">
        <v>1015253</v>
      </c>
      <c r="D18" s="399">
        <v>2397298</v>
      </c>
      <c r="E18" s="399">
        <v>6277800</v>
      </c>
      <c r="F18" s="399">
        <v>2739487</v>
      </c>
      <c r="G18" s="402">
        <v>1659343</v>
      </c>
      <c r="H18" s="408">
        <v>1248834</v>
      </c>
      <c r="I18" s="399">
        <v>661616</v>
      </c>
      <c r="J18" s="402">
        <v>723126</v>
      </c>
      <c r="K18" s="399">
        <v>402925</v>
      </c>
      <c r="L18" s="399">
        <v>383005</v>
      </c>
      <c r="M18" s="399">
        <v>209726</v>
      </c>
      <c r="N18" s="402">
        <v>551928</v>
      </c>
    </row>
    <row r="19" spans="1:14" ht="21.75" customHeight="1">
      <c r="A19" s="108" t="s">
        <v>32</v>
      </c>
      <c r="B19" s="399">
        <v>527914</v>
      </c>
      <c r="C19" s="399">
        <v>239481</v>
      </c>
      <c r="D19" s="399">
        <v>409086</v>
      </c>
      <c r="E19" s="399">
        <v>2553892</v>
      </c>
      <c r="F19" s="399">
        <v>854758</v>
      </c>
      <c r="G19" s="402">
        <v>287343</v>
      </c>
      <c r="H19" s="408">
        <v>160904</v>
      </c>
      <c r="I19" s="399">
        <v>103804</v>
      </c>
      <c r="J19" s="402">
        <v>146430</v>
      </c>
      <c r="K19" s="399">
        <v>13689</v>
      </c>
      <c r="L19" s="399">
        <v>23655</v>
      </c>
      <c r="M19" s="399">
        <v>84492</v>
      </c>
      <c r="N19" s="402">
        <v>39861</v>
      </c>
    </row>
    <row r="20" spans="1:14" ht="21.75" customHeight="1">
      <c r="A20" s="108" t="s">
        <v>135</v>
      </c>
      <c r="B20" s="399">
        <v>34403</v>
      </c>
      <c r="C20" s="399">
        <v>1745</v>
      </c>
      <c r="D20" s="399">
        <v>21089</v>
      </c>
      <c r="E20" s="399">
        <v>36483</v>
      </c>
      <c r="F20" s="399">
        <v>137712</v>
      </c>
      <c r="G20" s="402">
        <v>34134</v>
      </c>
      <c r="H20" s="408">
        <v>567</v>
      </c>
      <c r="I20" s="399">
        <v>473</v>
      </c>
      <c r="J20" s="402">
        <v>10934</v>
      </c>
      <c r="K20" s="399">
        <v>11607</v>
      </c>
      <c r="L20" s="399">
        <v>1045</v>
      </c>
      <c r="M20" s="399">
        <v>1690</v>
      </c>
      <c r="N20" s="402">
        <v>8445</v>
      </c>
    </row>
    <row r="21" spans="1:14" ht="21.75" customHeight="1">
      <c r="A21" s="108" t="s">
        <v>33</v>
      </c>
      <c r="B21" s="399">
        <v>4635266</v>
      </c>
      <c r="C21" s="399">
        <v>684722</v>
      </c>
      <c r="D21" s="399">
        <v>2175895</v>
      </c>
      <c r="E21" s="399">
        <v>34832</v>
      </c>
      <c r="F21" s="399">
        <v>2767067</v>
      </c>
      <c r="G21" s="402">
        <v>3539788</v>
      </c>
      <c r="H21" s="409">
        <v>494282</v>
      </c>
      <c r="I21" s="399">
        <v>462389</v>
      </c>
      <c r="J21" s="402">
        <v>1961947</v>
      </c>
      <c r="K21" s="399">
        <v>86762</v>
      </c>
      <c r="L21" s="399">
        <v>72016</v>
      </c>
      <c r="M21" s="399">
        <v>337808</v>
      </c>
      <c r="N21" s="402">
        <v>32057</v>
      </c>
    </row>
    <row r="22" spans="1:14" ht="21.75" customHeight="1">
      <c r="A22" s="108" t="s">
        <v>34</v>
      </c>
      <c r="B22" s="399">
        <v>1707692</v>
      </c>
      <c r="C22" s="399">
        <v>2697757</v>
      </c>
      <c r="D22" s="399">
        <v>6244705</v>
      </c>
      <c r="E22" s="399">
        <v>8143022</v>
      </c>
      <c r="F22" s="399">
        <v>3141238</v>
      </c>
      <c r="G22" s="402">
        <v>1902724</v>
      </c>
      <c r="H22" s="408">
        <v>719840</v>
      </c>
      <c r="I22" s="399">
        <v>815042</v>
      </c>
      <c r="J22" s="402">
        <v>1636447</v>
      </c>
      <c r="K22" s="399">
        <v>315589</v>
      </c>
      <c r="L22" s="399">
        <v>280279</v>
      </c>
      <c r="M22" s="399">
        <v>267166</v>
      </c>
      <c r="N22" s="402">
        <v>825174</v>
      </c>
    </row>
    <row r="23" spans="1:14" ht="21.75" customHeight="1">
      <c r="A23" s="108" t="s">
        <v>35</v>
      </c>
      <c r="B23" s="399">
        <v>6179142</v>
      </c>
      <c r="C23" s="399">
        <v>1204905</v>
      </c>
      <c r="D23" s="399">
        <v>2201961</v>
      </c>
      <c r="E23" s="399">
        <v>6226082</v>
      </c>
      <c r="F23" s="399">
        <v>3329461</v>
      </c>
      <c r="G23" s="402">
        <v>1552301</v>
      </c>
      <c r="H23" s="408">
        <v>740983</v>
      </c>
      <c r="I23" s="399">
        <v>341019</v>
      </c>
      <c r="J23" s="402">
        <v>677038</v>
      </c>
      <c r="K23" s="399">
        <v>306547</v>
      </c>
      <c r="L23" s="399">
        <v>228092</v>
      </c>
      <c r="M23" s="399">
        <v>114208</v>
      </c>
      <c r="N23" s="402">
        <v>417696</v>
      </c>
    </row>
    <row r="24" spans="1:14" ht="21.75" customHeight="1" thickBot="1">
      <c r="A24" s="199" t="s">
        <v>52</v>
      </c>
      <c r="B24" s="399">
        <v>5310300</v>
      </c>
      <c r="C24" s="301">
        <v>1428900</v>
      </c>
      <c r="D24" s="301">
        <v>1500000</v>
      </c>
      <c r="E24" s="301">
        <v>2574000</v>
      </c>
      <c r="F24" s="301">
        <v>643200</v>
      </c>
      <c r="G24" s="302">
        <v>1794300</v>
      </c>
      <c r="H24" s="303">
        <v>964600</v>
      </c>
      <c r="I24" s="301">
        <v>353000</v>
      </c>
      <c r="J24" s="302">
        <v>18000</v>
      </c>
      <c r="K24" s="301">
        <v>290300</v>
      </c>
      <c r="L24" s="301">
        <v>329700</v>
      </c>
      <c r="M24" s="301">
        <v>213100</v>
      </c>
      <c r="N24" s="402">
        <v>1737900</v>
      </c>
    </row>
    <row r="25" spans="1:14" ht="21.75" customHeight="1" thickBot="1">
      <c r="A25" s="107" t="s">
        <v>53</v>
      </c>
      <c r="B25" s="304">
        <f aca="true" t="shared" si="0" ref="B25:G25">SUM(B4:B24)</f>
        <v>111967927</v>
      </c>
      <c r="C25" s="301">
        <f t="shared" si="0"/>
        <v>32184700</v>
      </c>
      <c r="D25" s="301">
        <f t="shared" si="0"/>
        <v>59913562</v>
      </c>
      <c r="E25" s="301">
        <f t="shared" si="0"/>
        <v>180090991</v>
      </c>
      <c r="F25" s="301">
        <f t="shared" si="0"/>
        <v>62362066</v>
      </c>
      <c r="G25" s="302">
        <f t="shared" si="0"/>
        <v>38922465</v>
      </c>
      <c r="H25" s="303">
        <f aca="true" t="shared" si="1" ref="H25:N25">SUM(H4:H24)</f>
        <v>20746209</v>
      </c>
      <c r="I25" s="301">
        <f t="shared" si="1"/>
        <v>13764528</v>
      </c>
      <c r="J25" s="302">
        <f>SUM(J4:J24)</f>
        <v>25054771</v>
      </c>
      <c r="K25" s="301">
        <f t="shared" si="1"/>
        <v>6848952</v>
      </c>
      <c r="L25" s="301">
        <f t="shared" si="1"/>
        <v>6715680</v>
      </c>
      <c r="M25" s="301">
        <f t="shared" si="1"/>
        <v>4623066</v>
      </c>
      <c r="N25" s="326">
        <f t="shared" si="1"/>
        <v>14326464</v>
      </c>
    </row>
    <row r="26" spans="1:14" ht="21.75" customHeight="1">
      <c r="A26" s="32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</row>
    <row r="27" spans="1:14" s="176" customFormat="1" ht="21.75" customHeight="1" thickBot="1">
      <c r="A27" s="183" t="s">
        <v>221</v>
      </c>
      <c r="B27" s="208"/>
      <c r="C27" s="208"/>
      <c r="D27" s="208"/>
      <c r="E27" s="208"/>
      <c r="F27" s="208"/>
      <c r="G27" s="208"/>
      <c r="H27" s="208"/>
      <c r="I27" s="208"/>
      <c r="K27" s="208"/>
      <c r="L27" s="208"/>
      <c r="M27" s="208"/>
      <c r="N27" s="414" t="s">
        <v>61</v>
      </c>
    </row>
    <row r="28" spans="1:14" ht="21.75" customHeight="1">
      <c r="A28" s="109" t="s">
        <v>36</v>
      </c>
      <c r="B28" s="404">
        <v>712043</v>
      </c>
      <c r="C28" s="404">
        <v>265270</v>
      </c>
      <c r="D28" s="404">
        <v>370355</v>
      </c>
      <c r="E28" s="404">
        <v>840785</v>
      </c>
      <c r="F28" s="404">
        <v>368045</v>
      </c>
      <c r="G28" s="405">
        <v>296030</v>
      </c>
      <c r="H28" s="411">
        <v>244884</v>
      </c>
      <c r="I28" s="404">
        <v>169383</v>
      </c>
      <c r="J28" s="405">
        <v>184723</v>
      </c>
      <c r="K28" s="404">
        <v>100629</v>
      </c>
      <c r="L28" s="404">
        <v>94082</v>
      </c>
      <c r="M28" s="404">
        <v>70757</v>
      </c>
      <c r="N28" s="405">
        <v>131639</v>
      </c>
    </row>
    <row r="29" spans="1:14" ht="21.75" customHeight="1">
      <c r="A29" s="108" t="s">
        <v>37</v>
      </c>
      <c r="B29" s="399">
        <v>14391583</v>
      </c>
      <c r="C29" s="399">
        <v>5006631</v>
      </c>
      <c r="D29" s="399">
        <v>6579976</v>
      </c>
      <c r="E29" s="399">
        <v>25196523</v>
      </c>
      <c r="F29" s="399">
        <v>7154541</v>
      </c>
      <c r="G29" s="402">
        <v>8407707</v>
      </c>
      <c r="H29" s="408">
        <v>2100785</v>
      </c>
      <c r="I29" s="399">
        <v>1784160</v>
      </c>
      <c r="J29" s="402">
        <v>6058588</v>
      </c>
      <c r="K29" s="399">
        <v>938952</v>
      </c>
      <c r="L29" s="399">
        <v>845329</v>
      </c>
      <c r="M29" s="399">
        <v>542906</v>
      </c>
      <c r="N29" s="402">
        <v>1307674</v>
      </c>
    </row>
    <row r="30" spans="1:14" ht="21.75" customHeight="1">
      <c r="A30" s="108" t="s">
        <v>38</v>
      </c>
      <c r="B30" s="399">
        <v>28782998</v>
      </c>
      <c r="C30" s="399">
        <v>7073620</v>
      </c>
      <c r="D30" s="399">
        <v>11027005</v>
      </c>
      <c r="E30" s="399">
        <v>32443143</v>
      </c>
      <c r="F30" s="399">
        <v>13625004</v>
      </c>
      <c r="G30" s="402">
        <v>9010295</v>
      </c>
      <c r="H30" s="408">
        <v>5600348</v>
      </c>
      <c r="I30" s="399">
        <v>3726279</v>
      </c>
      <c r="J30" s="402">
        <v>5373580</v>
      </c>
      <c r="K30" s="399">
        <v>1876991</v>
      </c>
      <c r="L30" s="399">
        <v>1856452</v>
      </c>
      <c r="M30" s="399">
        <v>1089886</v>
      </c>
      <c r="N30" s="402">
        <v>2909635</v>
      </c>
    </row>
    <row r="31" spans="1:14" ht="21.75" customHeight="1">
      <c r="A31" s="108" t="s">
        <v>39</v>
      </c>
      <c r="B31" s="399">
        <v>13578866</v>
      </c>
      <c r="C31" s="399">
        <v>3745213</v>
      </c>
      <c r="D31" s="399">
        <v>4490327</v>
      </c>
      <c r="E31" s="399">
        <v>15985860</v>
      </c>
      <c r="F31" s="399">
        <v>7286877</v>
      </c>
      <c r="G31" s="402">
        <v>3797488</v>
      </c>
      <c r="H31" s="408">
        <v>1777098</v>
      </c>
      <c r="I31" s="399">
        <v>1936345</v>
      </c>
      <c r="J31" s="402">
        <v>2254474</v>
      </c>
      <c r="K31" s="399">
        <v>782500</v>
      </c>
      <c r="L31" s="399">
        <v>563732</v>
      </c>
      <c r="M31" s="399">
        <v>288010</v>
      </c>
      <c r="N31" s="402">
        <v>894131</v>
      </c>
    </row>
    <row r="32" spans="1:14" ht="21.75" customHeight="1">
      <c r="A32" s="108" t="s">
        <v>40</v>
      </c>
      <c r="B32" s="399">
        <v>161542</v>
      </c>
      <c r="C32" s="399">
        <v>138915</v>
      </c>
      <c r="D32" s="399">
        <v>105668</v>
      </c>
      <c r="E32" s="399">
        <v>409109</v>
      </c>
      <c r="F32" s="399">
        <v>172063</v>
      </c>
      <c r="G32" s="402">
        <v>134624</v>
      </c>
      <c r="H32" s="408">
        <v>14708</v>
      </c>
      <c r="I32" s="399">
        <v>42192</v>
      </c>
      <c r="J32" s="412">
        <v>8928</v>
      </c>
      <c r="K32" s="399">
        <v>199</v>
      </c>
      <c r="L32" s="399">
        <v>152</v>
      </c>
      <c r="M32" s="403" t="s">
        <v>297</v>
      </c>
      <c r="N32" s="402">
        <v>38031</v>
      </c>
    </row>
    <row r="33" spans="1:14" ht="21.75" customHeight="1">
      <c r="A33" s="108" t="s">
        <v>41</v>
      </c>
      <c r="B33" s="399">
        <v>1904646</v>
      </c>
      <c r="C33" s="399">
        <v>528500</v>
      </c>
      <c r="D33" s="399">
        <v>753109</v>
      </c>
      <c r="E33" s="399">
        <v>2889130</v>
      </c>
      <c r="F33" s="399">
        <v>1854287</v>
      </c>
      <c r="G33" s="402">
        <v>1205910</v>
      </c>
      <c r="H33" s="408">
        <v>122120</v>
      </c>
      <c r="I33" s="399">
        <v>108466</v>
      </c>
      <c r="J33" s="402">
        <v>389469</v>
      </c>
      <c r="K33" s="399">
        <v>294327</v>
      </c>
      <c r="L33" s="399">
        <v>475377</v>
      </c>
      <c r="M33" s="399">
        <v>187348</v>
      </c>
      <c r="N33" s="402">
        <v>804189</v>
      </c>
    </row>
    <row r="34" spans="1:16" ht="21.75" customHeight="1">
      <c r="A34" s="108" t="s">
        <v>42</v>
      </c>
      <c r="B34" s="399">
        <v>2587623</v>
      </c>
      <c r="C34" s="399">
        <v>719991</v>
      </c>
      <c r="D34" s="399">
        <v>1085808</v>
      </c>
      <c r="E34" s="399">
        <v>4381599</v>
      </c>
      <c r="F34" s="399">
        <v>507816</v>
      </c>
      <c r="G34" s="402">
        <v>800217</v>
      </c>
      <c r="H34" s="408">
        <v>274406</v>
      </c>
      <c r="I34" s="399">
        <v>243454</v>
      </c>
      <c r="J34" s="402">
        <v>201067</v>
      </c>
      <c r="K34" s="399">
        <v>137250</v>
      </c>
      <c r="L34" s="399">
        <v>147431</v>
      </c>
      <c r="M34" s="399">
        <v>117686</v>
      </c>
      <c r="N34" s="402">
        <v>136957</v>
      </c>
      <c r="P34" s="32"/>
    </row>
    <row r="35" spans="1:14" ht="21.75" customHeight="1">
      <c r="A35" s="108" t="s">
        <v>43</v>
      </c>
      <c r="B35" s="399">
        <v>20012412</v>
      </c>
      <c r="C35" s="399">
        <v>5587094</v>
      </c>
      <c r="D35" s="399">
        <v>15492159</v>
      </c>
      <c r="E35" s="399">
        <v>37339012</v>
      </c>
      <c r="F35" s="399">
        <v>14955613</v>
      </c>
      <c r="G35" s="402">
        <v>4138078</v>
      </c>
      <c r="H35" s="408">
        <v>3467091</v>
      </c>
      <c r="I35" s="399">
        <v>1315155</v>
      </c>
      <c r="J35" s="402">
        <v>3543386</v>
      </c>
      <c r="K35" s="399">
        <v>616874</v>
      </c>
      <c r="L35" s="399">
        <v>575777</v>
      </c>
      <c r="M35" s="399">
        <v>419115</v>
      </c>
      <c r="N35" s="402">
        <v>2477660</v>
      </c>
    </row>
    <row r="36" spans="1:14" ht="21.75" customHeight="1">
      <c r="A36" s="108" t="s">
        <v>44</v>
      </c>
      <c r="B36" s="399">
        <v>4173878</v>
      </c>
      <c r="C36" s="399">
        <v>1006052</v>
      </c>
      <c r="D36" s="399">
        <v>1373191</v>
      </c>
      <c r="E36" s="399">
        <v>7956755</v>
      </c>
      <c r="F36" s="399">
        <v>1732621</v>
      </c>
      <c r="G36" s="402">
        <v>1371149</v>
      </c>
      <c r="H36" s="408">
        <v>632571</v>
      </c>
      <c r="I36" s="399">
        <v>467232</v>
      </c>
      <c r="J36" s="402">
        <v>862314</v>
      </c>
      <c r="K36" s="399">
        <v>394882</v>
      </c>
      <c r="L36" s="399">
        <v>398964</v>
      </c>
      <c r="M36" s="399">
        <v>262013</v>
      </c>
      <c r="N36" s="402">
        <v>569050</v>
      </c>
    </row>
    <row r="37" spans="1:14" ht="21.75" customHeight="1">
      <c r="A37" s="108" t="s">
        <v>45</v>
      </c>
      <c r="B37" s="399">
        <v>13149366</v>
      </c>
      <c r="C37" s="399">
        <v>3885558</v>
      </c>
      <c r="D37" s="399">
        <v>9699417</v>
      </c>
      <c r="E37" s="399">
        <v>24494104</v>
      </c>
      <c r="F37" s="399">
        <v>8518722</v>
      </c>
      <c r="G37" s="402">
        <v>5765526</v>
      </c>
      <c r="H37" s="408">
        <v>3676724</v>
      </c>
      <c r="I37" s="399">
        <v>1428053</v>
      </c>
      <c r="J37" s="402">
        <v>3002344</v>
      </c>
      <c r="K37" s="399">
        <v>777188</v>
      </c>
      <c r="L37" s="399">
        <v>822892</v>
      </c>
      <c r="M37" s="399">
        <v>650265</v>
      </c>
      <c r="N37" s="402">
        <v>2440051</v>
      </c>
    </row>
    <row r="38" spans="1:14" ht="21.75" customHeight="1">
      <c r="A38" s="108" t="s">
        <v>46</v>
      </c>
      <c r="B38" s="403">
        <v>472710</v>
      </c>
      <c r="C38" s="403" t="s">
        <v>297</v>
      </c>
      <c r="D38" s="403">
        <v>0</v>
      </c>
      <c r="E38" s="403">
        <v>42356</v>
      </c>
      <c r="F38" s="403">
        <v>25447</v>
      </c>
      <c r="G38" s="406" t="s">
        <v>287</v>
      </c>
      <c r="H38" s="413">
        <v>0</v>
      </c>
      <c r="I38" s="403">
        <v>0</v>
      </c>
      <c r="J38" s="402">
        <v>0</v>
      </c>
      <c r="K38" s="403">
        <v>0</v>
      </c>
      <c r="L38" s="403">
        <v>0</v>
      </c>
      <c r="M38" s="403">
        <v>526</v>
      </c>
      <c r="N38" s="406">
        <v>141827</v>
      </c>
    </row>
    <row r="39" spans="1:14" ht="21.75" customHeight="1">
      <c r="A39" s="108" t="s">
        <v>47</v>
      </c>
      <c r="B39" s="399">
        <v>7126735</v>
      </c>
      <c r="C39" s="399">
        <v>2081945</v>
      </c>
      <c r="D39" s="399">
        <v>2364317</v>
      </c>
      <c r="E39" s="399">
        <v>12639162</v>
      </c>
      <c r="F39" s="399">
        <v>3385612</v>
      </c>
      <c r="G39" s="402">
        <v>2466689</v>
      </c>
      <c r="H39" s="408">
        <v>1414936</v>
      </c>
      <c r="I39" s="399">
        <v>1718326</v>
      </c>
      <c r="J39" s="406">
        <v>1705249</v>
      </c>
      <c r="K39" s="399">
        <v>600968</v>
      </c>
      <c r="L39" s="399">
        <v>552887</v>
      </c>
      <c r="M39" s="399">
        <v>295161</v>
      </c>
      <c r="N39" s="402">
        <v>1049520</v>
      </c>
    </row>
    <row r="40" spans="1:14" ht="21.75" customHeight="1" thickBot="1">
      <c r="A40" s="108" t="s">
        <v>48</v>
      </c>
      <c r="B40" s="399">
        <v>168014</v>
      </c>
      <c r="C40" s="403" t="s">
        <v>297</v>
      </c>
      <c r="D40" s="399">
        <v>1758</v>
      </c>
      <c r="E40" s="399">
        <v>72699</v>
      </c>
      <c r="F40" s="403">
        <v>164671</v>
      </c>
      <c r="G40" s="406" t="s">
        <v>287</v>
      </c>
      <c r="H40" s="408">
        <v>30064</v>
      </c>
      <c r="I40" s="403">
        <v>7843</v>
      </c>
      <c r="J40" s="412">
        <v>0</v>
      </c>
      <c r="K40" s="399">
        <v>7634</v>
      </c>
      <c r="L40" s="403">
        <v>5</v>
      </c>
      <c r="M40" s="399">
        <v>326746</v>
      </c>
      <c r="N40" s="302">
        <v>826452</v>
      </c>
    </row>
    <row r="41" spans="1:14" ht="21.75" customHeight="1" thickBot="1">
      <c r="A41" s="110" t="s">
        <v>54</v>
      </c>
      <c r="B41" s="305">
        <f aca="true" t="shared" si="2" ref="B41:K41">SUM(B28:B40)</f>
        <v>107222416</v>
      </c>
      <c r="C41" s="305">
        <f t="shared" si="2"/>
        <v>30038789</v>
      </c>
      <c r="D41" s="305">
        <f t="shared" si="2"/>
        <v>53343090</v>
      </c>
      <c r="E41" s="304">
        <f t="shared" si="2"/>
        <v>164690237</v>
      </c>
      <c r="F41" s="305">
        <f t="shared" si="2"/>
        <v>59751319</v>
      </c>
      <c r="G41" s="306">
        <f t="shared" si="2"/>
        <v>37393713</v>
      </c>
      <c r="H41" s="307">
        <f t="shared" si="2"/>
        <v>19355735</v>
      </c>
      <c r="I41" s="305">
        <f t="shared" si="2"/>
        <v>12946888</v>
      </c>
      <c r="J41" s="306">
        <f>SUM(J28:J40)</f>
        <v>23584122</v>
      </c>
      <c r="K41" s="305">
        <f t="shared" si="2"/>
        <v>6528394</v>
      </c>
      <c r="L41" s="305">
        <f>SUM(L28:L40)</f>
        <v>6333080</v>
      </c>
      <c r="M41" s="305">
        <f>SUM(M28:M40)</f>
        <v>4250419</v>
      </c>
      <c r="N41" s="306">
        <f>SUM(N28:N40)</f>
        <v>13726816</v>
      </c>
    </row>
    <row r="42" ht="19.5" customHeight="1">
      <c r="N42" s="32"/>
    </row>
  </sheetData>
  <sheetProtection/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zoomScalePageLayoutView="0" workbookViewId="0" topLeftCell="A1">
      <selection activeCell="E24" sqref="E24"/>
    </sheetView>
  </sheetViews>
  <sheetFormatPr defaultColWidth="8.796875" defaultRowHeight="15" customHeight="1"/>
  <cols>
    <col min="1" max="1" width="29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29" t="s">
        <v>281</v>
      </c>
      <c r="B1" s="430"/>
      <c r="C1" s="430"/>
    </row>
    <row r="2" ht="10.5" customHeight="1"/>
    <row r="3" spans="1:3" ht="17.25" customHeight="1">
      <c r="A3" s="122"/>
      <c r="B3" s="122"/>
      <c r="C3" s="203" t="s">
        <v>266</v>
      </c>
    </row>
    <row r="4" spans="1:3" ht="17.25" customHeight="1">
      <c r="A4" s="202" t="s">
        <v>264</v>
      </c>
      <c r="B4" s="123" t="s">
        <v>142</v>
      </c>
      <c r="C4" s="204" t="s">
        <v>265</v>
      </c>
    </row>
    <row r="5" spans="1:3" ht="17.25" customHeight="1">
      <c r="A5" s="124"/>
      <c r="B5" s="124"/>
      <c r="C5" s="205" t="s">
        <v>143</v>
      </c>
    </row>
    <row r="6" spans="1:3" ht="15" customHeight="1">
      <c r="A6" s="220"/>
      <c r="B6" s="221"/>
      <c r="C6" s="222"/>
    </row>
    <row r="7" spans="1:3" ht="15" customHeight="1">
      <c r="A7" s="334" t="s">
        <v>372</v>
      </c>
      <c r="B7" s="223" t="s">
        <v>373</v>
      </c>
      <c r="C7" s="224" t="s">
        <v>374</v>
      </c>
    </row>
    <row r="8" spans="1:3" ht="15" customHeight="1">
      <c r="A8" s="223" t="s">
        <v>274</v>
      </c>
      <c r="B8" s="223" t="s">
        <v>126</v>
      </c>
      <c r="C8" s="224" t="s">
        <v>375</v>
      </c>
    </row>
    <row r="9" spans="1:3" ht="15" customHeight="1">
      <c r="A9" s="220"/>
      <c r="B9" s="220"/>
      <c r="C9" s="225" t="s">
        <v>376</v>
      </c>
    </row>
    <row r="10" spans="1:3" ht="15" customHeight="1">
      <c r="A10" s="220"/>
      <c r="B10" s="220"/>
      <c r="C10" s="225"/>
    </row>
    <row r="11" spans="1:3" ht="15" customHeight="1">
      <c r="A11" s="223" t="s">
        <v>268</v>
      </c>
      <c r="B11" s="223" t="s">
        <v>360</v>
      </c>
      <c r="C11" s="224" t="s">
        <v>361</v>
      </c>
    </row>
    <row r="12" spans="1:3" ht="15" customHeight="1">
      <c r="A12" s="223" t="s">
        <v>362</v>
      </c>
      <c r="B12" s="223" t="s">
        <v>363</v>
      </c>
      <c r="C12" s="224" t="s">
        <v>364</v>
      </c>
    </row>
    <row r="13" spans="1:3" ht="15" customHeight="1">
      <c r="A13" s="223"/>
      <c r="B13" s="223"/>
      <c r="C13" s="224" t="s">
        <v>365</v>
      </c>
    </row>
    <row r="14" spans="1:3" ht="15" customHeight="1">
      <c r="A14" s="223"/>
      <c r="B14" s="223"/>
      <c r="C14" s="224"/>
    </row>
    <row r="15" spans="1:3" ht="15" customHeight="1">
      <c r="A15" s="223" t="s">
        <v>269</v>
      </c>
      <c r="B15" s="223" t="s">
        <v>389</v>
      </c>
      <c r="C15" s="224" t="s">
        <v>92</v>
      </c>
    </row>
    <row r="16" spans="1:3" ht="15" customHeight="1">
      <c r="A16" s="223" t="s">
        <v>275</v>
      </c>
      <c r="B16" s="223" t="s">
        <v>104</v>
      </c>
      <c r="C16" s="224" t="s">
        <v>390</v>
      </c>
    </row>
    <row r="17" spans="1:3" ht="15" customHeight="1">
      <c r="A17" s="223"/>
      <c r="B17" s="223"/>
      <c r="C17" s="224" t="s">
        <v>391</v>
      </c>
    </row>
    <row r="18" spans="1:3" ht="15" customHeight="1">
      <c r="A18" s="223"/>
      <c r="B18" s="223"/>
      <c r="C18" s="224"/>
    </row>
    <row r="19" spans="1:3" ht="15" customHeight="1">
      <c r="A19" s="223" t="s">
        <v>270</v>
      </c>
      <c r="B19" s="223" t="s">
        <v>409</v>
      </c>
      <c r="C19" s="225" t="s">
        <v>109</v>
      </c>
    </row>
    <row r="20" spans="1:3" ht="15" customHeight="1">
      <c r="A20" s="223" t="s">
        <v>276</v>
      </c>
      <c r="B20" s="223" t="s">
        <v>122</v>
      </c>
      <c r="C20" s="225" t="s">
        <v>410</v>
      </c>
    </row>
    <row r="21" spans="1:3" ht="15" customHeight="1">
      <c r="A21" s="223"/>
      <c r="B21" s="223"/>
      <c r="C21" s="224" t="s">
        <v>411</v>
      </c>
    </row>
    <row r="22" spans="1:3" ht="15" customHeight="1">
      <c r="A22" s="223"/>
      <c r="B22" s="223"/>
      <c r="C22" s="224"/>
    </row>
    <row r="23" spans="1:3" ht="15" customHeight="1">
      <c r="A23" s="223" t="s">
        <v>392</v>
      </c>
      <c r="B23" s="223" t="s">
        <v>393</v>
      </c>
      <c r="C23" s="224" t="s">
        <v>394</v>
      </c>
    </row>
    <row r="24" spans="1:3" ht="15" customHeight="1">
      <c r="A24" s="223" t="s">
        <v>277</v>
      </c>
      <c r="B24" s="223" t="s">
        <v>395</v>
      </c>
      <c r="C24" s="224" t="s">
        <v>396</v>
      </c>
    </row>
    <row r="25" spans="1:3" ht="15" customHeight="1">
      <c r="A25" s="223"/>
      <c r="B25" s="223"/>
      <c r="C25" s="225" t="s">
        <v>227</v>
      </c>
    </row>
    <row r="26" spans="1:3" ht="15" customHeight="1">
      <c r="A26" s="223"/>
      <c r="B26" s="223"/>
      <c r="C26" s="224"/>
    </row>
    <row r="27" spans="1:3" ht="15" customHeight="1">
      <c r="A27" s="223" t="s">
        <v>271</v>
      </c>
      <c r="B27" s="223" t="s">
        <v>290</v>
      </c>
      <c r="C27" s="224" t="s">
        <v>433</v>
      </c>
    </row>
    <row r="28" spans="1:3" ht="15" customHeight="1">
      <c r="A28" s="223" t="s">
        <v>278</v>
      </c>
      <c r="B28" s="223" t="s">
        <v>136</v>
      </c>
      <c r="C28" s="224" t="s">
        <v>434</v>
      </c>
    </row>
    <row r="29" spans="1:3" ht="15" customHeight="1">
      <c r="A29" s="223"/>
      <c r="B29" s="223"/>
      <c r="C29" s="335" t="s">
        <v>408</v>
      </c>
    </row>
    <row r="30" spans="1:3" ht="15" customHeight="1">
      <c r="A30" s="223"/>
      <c r="B30" s="223"/>
      <c r="C30" s="224"/>
    </row>
    <row r="31" spans="1:3" ht="15" customHeight="1">
      <c r="A31" s="223" t="s">
        <v>272</v>
      </c>
      <c r="B31" s="223" t="s">
        <v>291</v>
      </c>
      <c r="C31" s="224" t="s">
        <v>292</v>
      </c>
    </row>
    <row r="32" spans="1:3" ht="15" customHeight="1">
      <c r="A32" s="223" t="s">
        <v>279</v>
      </c>
      <c r="B32" s="223" t="s">
        <v>293</v>
      </c>
      <c r="C32" s="224" t="s">
        <v>294</v>
      </c>
    </row>
    <row r="33" spans="1:3" ht="15" customHeight="1">
      <c r="A33" s="223"/>
      <c r="B33" s="223"/>
      <c r="C33" s="224" t="s">
        <v>295</v>
      </c>
    </row>
    <row r="34" spans="1:3" ht="15" customHeight="1">
      <c r="A34" s="223"/>
      <c r="B34" s="223"/>
      <c r="C34" s="224"/>
    </row>
    <row r="35" spans="1:3" ht="15" customHeight="1">
      <c r="A35" s="223" t="s">
        <v>273</v>
      </c>
      <c r="B35" s="223" t="s">
        <v>86</v>
      </c>
      <c r="C35" s="224" t="s">
        <v>296</v>
      </c>
    </row>
    <row r="36" spans="1:3" ht="15" customHeight="1">
      <c r="A36" s="223" t="s">
        <v>132</v>
      </c>
      <c r="B36" s="223" t="s">
        <v>87</v>
      </c>
      <c r="C36" s="224" t="s">
        <v>88</v>
      </c>
    </row>
    <row r="37" spans="1:3" ht="15" customHeight="1">
      <c r="A37" s="223"/>
      <c r="B37" s="223"/>
      <c r="C37" s="224" t="s">
        <v>397</v>
      </c>
    </row>
    <row r="38" spans="1:3" ht="15" customHeight="1">
      <c r="A38" s="223"/>
      <c r="B38" s="223"/>
      <c r="C38" s="224"/>
    </row>
    <row r="39" spans="1:3" ht="15" customHeight="1">
      <c r="A39" s="223" t="s">
        <v>379</v>
      </c>
      <c r="B39" s="223" t="s">
        <v>380</v>
      </c>
      <c r="C39" s="224" t="s">
        <v>381</v>
      </c>
    </row>
    <row r="40" spans="1:3" ht="15" customHeight="1">
      <c r="A40" s="223" t="s">
        <v>382</v>
      </c>
      <c r="B40" s="223" t="s">
        <v>383</v>
      </c>
      <c r="C40" s="224" t="s">
        <v>384</v>
      </c>
    </row>
    <row r="41" spans="1:3" ht="15" customHeight="1">
      <c r="A41" s="220" t="s">
        <v>385</v>
      </c>
      <c r="B41" s="220"/>
      <c r="C41" s="224" t="s">
        <v>386</v>
      </c>
    </row>
    <row r="42" spans="1:3" ht="15" customHeight="1">
      <c r="A42" s="223"/>
      <c r="B42" s="223"/>
      <c r="C42" s="224"/>
    </row>
    <row r="43" spans="1:3" ht="15" customHeight="1">
      <c r="A43" s="223" t="s">
        <v>400</v>
      </c>
      <c r="B43" s="223" t="s">
        <v>401</v>
      </c>
      <c r="C43" s="224" t="s">
        <v>402</v>
      </c>
    </row>
    <row r="44" spans="1:3" ht="15" customHeight="1">
      <c r="A44" s="223" t="s">
        <v>228</v>
      </c>
      <c r="B44" s="223" t="s">
        <v>298</v>
      </c>
      <c r="C44" s="224" t="s">
        <v>299</v>
      </c>
    </row>
    <row r="45" spans="1:3" ht="15" customHeight="1">
      <c r="A45" s="223" t="s">
        <v>403</v>
      </c>
      <c r="B45" s="223"/>
      <c r="C45" s="224" t="s">
        <v>404</v>
      </c>
    </row>
    <row r="46" spans="1:3" ht="15" customHeight="1">
      <c r="A46" s="223"/>
      <c r="B46" s="223"/>
      <c r="C46" s="224"/>
    </row>
    <row r="47" spans="1:3" ht="15" customHeight="1">
      <c r="A47" s="223" t="s">
        <v>406</v>
      </c>
      <c r="B47" s="223" t="s">
        <v>100</v>
      </c>
      <c r="C47" s="224" t="s">
        <v>123</v>
      </c>
    </row>
    <row r="48" spans="1:3" ht="15" customHeight="1">
      <c r="A48" s="223" t="s">
        <v>280</v>
      </c>
      <c r="B48" s="223" t="s">
        <v>101</v>
      </c>
      <c r="C48" s="224" t="s">
        <v>102</v>
      </c>
    </row>
    <row r="49" spans="1:3" ht="15" customHeight="1">
      <c r="A49" s="226"/>
      <c r="B49" s="223"/>
      <c r="C49" s="224" t="s">
        <v>103</v>
      </c>
    </row>
    <row r="50" spans="1:3" ht="15" customHeight="1">
      <c r="A50" s="226"/>
      <c r="B50" s="223"/>
      <c r="C50" s="224"/>
    </row>
    <row r="51" spans="1:3" ht="15" customHeight="1">
      <c r="A51" s="223" t="s">
        <v>302</v>
      </c>
      <c r="B51" s="223" t="s">
        <v>303</v>
      </c>
      <c r="C51" s="224" t="s">
        <v>304</v>
      </c>
    </row>
    <row r="52" spans="1:3" ht="15" customHeight="1">
      <c r="A52" s="223" t="s">
        <v>305</v>
      </c>
      <c r="B52" s="223" t="s">
        <v>306</v>
      </c>
      <c r="C52" s="224" t="s">
        <v>307</v>
      </c>
    </row>
    <row r="53" spans="1:3" ht="15" customHeight="1">
      <c r="A53" s="223"/>
      <c r="B53" s="223"/>
      <c r="C53" s="224" t="s">
        <v>308</v>
      </c>
    </row>
    <row r="54" spans="1:3" ht="15" customHeight="1">
      <c r="A54" s="223"/>
      <c r="B54" s="223"/>
      <c r="C54" s="224"/>
    </row>
    <row r="55" spans="1:3" ht="15" customHeight="1">
      <c r="A55" s="336" t="s">
        <v>412</v>
      </c>
      <c r="B55" s="336" t="s">
        <v>413</v>
      </c>
      <c r="C55" s="337" t="s">
        <v>414</v>
      </c>
    </row>
    <row r="56" spans="1:3" ht="15" customHeight="1">
      <c r="A56" s="336" t="s">
        <v>415</v>
      </c>
      <c r="B56" s="336" t="s">
        <v>416</v>
      </c>
      <c r="C56" s="337" t="s">
        <v>417</v>
      </c>
    </row>
    <row r="57" spans="1:3" ht="15" customHeight="1">
      <c r="A57" s="336" t="s">
        <v>418</v>
      </c>
      <c r="B57" s="336"/>
      <c r="C57" s="224" t="s">
        <v>419</v>
      </c>
    </row>
    <row r="58" spans="1:3" ht="15" customHeight="1">
      <c r="A58" s="311"/>
      <c r="B58" s="311"/>
      <c r="C58" s="312"/>
    </row>
  </sheetData>
  <sheetProtection/>
  <mergeCells count="1">
    <mergeCell ref="A1:C1"/>
  </mergeCells>
  <hyperlinks>
    <hyperlink ref="C13" r:id="rId1" display="hishojoho@city.hekinan.lg.jp"/>
  </hyperlink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B12" sqref="B12"/>
    </sheetView>
  </sheetViews>
  <sheetFormatPr defaultColWidth="11.296875" defaultRowHeight="12.75"/>
  <cols>
    <col min="1" max="1" width="11.296875" style="18" customWidth="1"/>
    <col min="2" max="8" width="11.09765625" style="18" customWidth="1"/>
    <col min="9" max="16384" width="11.296875" style="18" customWidth="1"/>
  </cols>
  <sheetData>
    <row r="1" s="227" customFormat="1" ht="18" customHeight="1">
      <c r="A1" s="171" t="s">
        <v>231</v>
      </c>
    </row>
    <row r="2" spans="1:8" ht="18" customHeight="1" thickBot="1">
      <c r="A2" s="19" t="s">
        <v>144</v>
      </c>
      <c r="H2" s="228" t="s">
        <v>420</v>
      </c>
    </row>
    <row r="3" spans="1:8" s="19" customFormat="1" ht="18" customHeight="1">
      <c r="A3" s="229"/>
      <c r="B3" s="230" t="s">
        <v>146</v>
      </c>
      <c r="C3" s="230" t="s">
        <v>147</v>
      </c>
      <c r="D3" s="230" t="s">
        <v>148</v>
      </c>
      <c r="E3" s="230" t="s">
        <v>149</v>
      </c>
      <c r="F3" s="230" t="s">
        <v>150</v>
      </c>
      <c r="G3" s="230" t="s">
        <v>151</v>
      </c>
      <c r="H3" s="231" t="s">
        <v>152</v>
      </c>
    </row>
    <row r="4" spans="1:9" ht="18" customHeight="1">
      <c r="A4" s="47" t="s">
        <v>60</v>
      </c>
      <c r="B4" s="338">
        <v>387.24</v>
      </c>
      <c r="C4" s="338">
        <v>30.36</v>
      </c>
      <c r="D4" s="338">
        <v>11.2</v>
      </c>
      <c r="E4" s="338">
        <v>43.2</v>
      </c>
      <c r="F4" s="338">
        <v>99.72</v>
      </c>
      <c r="G4" s="339">
        <v>13.3</v>
      </c>
      <c r="H4" s="232">
        <f>B4-(SUM(C4:G4))</f>
        <v>189.45999999999998</v>
      </c>
      <c r="I4" s="233"/>
    </row>
    <row r="5" spans="1:9" ht="18" customHeight="1">
      <c r="A5" s="47" t="s">
        <v>66</v>
      </c>
      <c r="B5" s="338">
        <v>35.86</v>
      </c>
      <c r="C5" s="338">
        <v>3.91</v>
      </c>
      <c r="D5" s="338">
        <v>5.57</v>
      </c>
      <c r="E5" s="338">
        <v>14.65</v>
      </c>
      <c r="F5" s="209" t="s">
        <v>297</v>
      </c>
      <c r="G5" s="339">
        <v>3.03</v>
      </c>
      <c r="H5" s="232">
        <f>B5-(SUM(C5:G5))</f>
        <v>8.699999999999996</v>
      </c>
      <c r="I5" s="233"/>
    </row>
    <row r="6" spans="1:9" ht="18" customHeight="1">
      <c r="A6" s="47" t="s">
        <v>67</v>
      </c>
      <c r="B6" s="338">
        <v>50.45</v>
      </c>
      <c r="C6" s="338">
        <v>10.55</v>
      </c>
      <c r="D6" s="338">
        <v>3.33</v>
      </c>
      <c r="E6" s="338">
        <v>16.82</v>
      </c>
      <c r="F6" s="340">
        <v>0</v>
      </c>
      <c r="G6" s="338">
        <v>4.52</v>
      </c>
      <c r="H6" s="232">
        <f aca="true" t="shared" si="0" ref="H6:H16">B6-(SUM(C6:G6))</f>
        <v>15.230000000000004</v>
      </c>
      <c r="I6" s="233"/>
    </row>
    <row r="7" spans="1:9" ht="18" customHeight="1">
      <c r="A7" s="47" t="s">
        <v>106</v>
      </c>
      <c r="B7" s="338">
        <v>918.47</v>
      </c>
      <c r="C7" s="338">
        <v>56.08</v>
      </c>
      <c r="D7" s="338">
        <v>26.13</v>
      </c>
      <c r="E7" s="338">
        <v>56.66</v>
      </c>
      <c r="F7" s="338">
        <v>247.3</v>
      </c>
      <c r="G7" s="338">
        <v>38.01</v>
      </c>
      <c r="H7" s="232">
        <f t="shared" si="0"/>
        <v>494.29</v>
      </c>
      <c r="I7" s="233"/>
    </row>
    <row r="8" spans="1:9" ht="18" customHeight="1">
      <c r="A8" s="47" t="s">
        <v>58</v>
      </c>
      <c r="B8" s="338">
        <v>86.01</v>
      </c>
      <c r="C8" s="338">
        <v>32.33</v>
      </c>
      <c r="D8" s="338">
        <v>6.3</v>
      </c>
      <c r="E8" s="338">
        <v>22.75</v>
      </c>
      <c r="F8" s="338">
        <v>0.16</v>
      </c>
      <c r="G8" s="338">
        <v>4.16</v>
      </c>
      <c r="H8" s="232">
        <f t="shared" si="0"/>
        <v>20.310000000000016</v>
      </c>
      <c r="I8" s="233"/>
    </row>
    <row r="9" spans="1:9" ht="18" customHeight="1">
      <c r="A9" s="47" t="s">
        <v>69</v>
      </c>
      <c r="B9" s="341">
        <v>75.78</v>
      </c>
      <c r="C9" s="342">
        <v>21.95</v>
      </c>
      <c r="D9" s="342">
        <v>10.04</v>
      </c>
      <c r="E9" s="342">
        <v>16.83</v>
      </c>
      <c r="F9" s="342">
        <v>1.31</v>
      </c>
      <c r="G9" s="342">
        <v>3.53</v>
      </c>
      <c r="H9" s="232">
        <f t="shared" si="0"/>
        <v>22.120000000000005</v>
      </c>
      <c r="I9" s="233"/>
    </row>
    <row r="10" spans="1:9" ht="18" customHeight="1">
      <c r="A10" s="47" t="s">
        <v>65</v>
      </c>
      <c r="B10" s="338">
        <v>16.34</v>
      </c>
      <c r="C10" s="338">
        <v>3.73</v>
      </c>
      <c r="D10" s="338">
        <v>0.72</v>
      </c>
      <c r="E10" s="338">
        <v>6.14</v>
      </c>
      <c r="F10" s="338">
        <v>0.02</v>
      </c>
      <c r="G10" s="338">
        <v>1.18</v>
      </c>
      <c r="H10" s="232">
        <f t="shared" si="0"/>
        <v>4.550000000000001</v>
      </c>
      <c r="I10" s="233"/>
    </row>
    <row r="11" spans="1:9" ht="18" customHeight="1">
      <c r="A11" s="47" t="s">
        <v>64</v>
      </c>
      <c r="B11" s="338">
        <v>13</v>
      </c>
      <c r="C11" s="338">
        <v>1.85</v>
      </c>
      <c r="D11" s="338">
        <v>0.53</v>
      </c>
      <c r="E11" s="338">
        <v>6.32</v>
      </c>
      <c r="F11" s="338">
        <v>0.23</v>
      </c>
      <c r="G11" s="338">
        <v>1.24</v>
      </c>
      <c r="H11" s="232">
        <f t="shared" si="0"/>
        <v>2.83</v>
      </c>
      <c r="I11" s="233"/>
    </row>
    <row r="12" spans="1:9" ht="18" customHeight="1">
      <c r="A12" s="313" t="s">
        <v>351</v>
      </c>
      <c r="B12" s="343">
        <v>32.11</v>
      </c>
      <c r="C12" s="343">
        <v>4.61</v>
      </c>
      <c r="D12" s="343">
        <v>4.53</v>
      </c>
      <c r="E12" s="343">
        <v>8.66</v>
      </c>
      <c r="F12" s="343">
        <v>1.15</v>
      </c>
      <c r="G12" s="344">
        <v>2.55</v>
      </c>
      <c r="H12" s="314">
        <f>B12-(SUM(C12:G12))</f>
        <v>10.61</v>
      </c>
      <c r="I12" s="233"/>
    </row>
    <row r="13" spans="1:9" ht="18" customHeight="1">
      <c r="A13" s="234" t="s">
        <v>59</v>
      </c>
      <c r="B13" s="345">
        <v>22.53</v>
      </c>
      <c r="C13" s="345">
        <v>5</v>
      </c>
      <c r="D13" s="345">
        <v>3.92</v>
      </c>
      <c r="E13" s="345">
        <v>3.84</v>
      </c>
      <c r="F13" s="345">
        <v>0.07</v>
      </c>
      <c r="G13" s="345">
        <v>2.42</v>
      </c>
      <c r="H13" s="232">
        <f t="shared" si="0"/>
        <v>7.280000000000001</v>
      </c>
      <c r="I13" s="233"/>
    </row>
    <row r="14" spans="1:9" ht="18" customHeight="1">
      <c r="A14" s="47" t="s">
        <v>62</v>
      </c>
      <c r="B14" s="338">
        <v>35.98</v>
      </c>
      <c r="C14" s="338">
        <v>7.83</v>
      </c>
      <c r="D14" s="339">
        <v>6.57</v>
      </c>
      <c r="E14" s="338">
        <v>4.85</v>
      </c>
      <c r="F14" s="338">
        <v>4.83</v>
      </c>
      <c r="G14" s="338">
        <v>2</v>
      </c>
      <c r="H14" s="232">
        <f>B14-(SUM(C14:G14))</f>
        <v>9.899999999999999</v>
      </c>
      <c r="I14" s="233"/>
    </row>
    <row r="15" spans="1:9" ht="18" customHeight="1">
      <c r="A15" s="47" t="s">
        <v>70</v>
      </c>
      <c r="B15" s="338">
        <v>26.05</v>
      </c>
      <c r="C15" s="338">
        <v>1.68</v>
      </c>
      <c r="D15" s="338">
        <v>2.06</v>
      </c>
      <c r="E15" s="338">
        <v>2.09</v>
      </c>
      <c r="F15" s="338">
        <v>6.85</v>
      </c>
      <c r="G15" s="338">
        <v>1.09</v>
      </c>
      <c r="H15" s="232">
        <f>B15-(SUM(C15:G15))</f>
        <v>12.280000000000001</v>
      </c>
      <c r="I15" s="233"/>
    </row>
    <row r="16" spans="1:9" ht="18" customHeight="1" thickBot="1">
      <c r="A16" s="51" t="s">
        <v>63</v>
      </c>
      <c r="B16" s="346">
        <v>56.78</v>
      </c>
      <c r="C16" s="346">
        <v>8.16</v>
      </c>
      <c r="D16" s="346">
        <v>4.02</v>
      </c>
      <c r="E16" s="346">
        <v>6.27</v>
      </c>
      <c r="F16" s="346">
        <v>11.75</v>
      </c>
      <c r="G16" s="346">
        <v>1.95</v>
      </c>
      <c r="H16" s="315">
        <f t="shared" si="0"/>
        <v>24.630000000000003</v>
      </c>
      <c r="I16" s="233"/>
    </row>
  </sheetData>
  <sheetProtection/>
  <printOptions/>
  <pageMargins left="0.75" right="0.75" top="1" bottom="1" header="0.512" footer="0.51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1">
      <selection activeCell="H7" sqref="H7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5" t="s">
        <v>145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 t="s">
        <v>352</v>
      </c>
    </row>
    <row r="2" spans="1:15" s="5" customFormat="1" ht="120" customHeight="1">
      <c r="A2" s="50"/>
      <c r="B2" s="128" t="s">
        <v>153</v>
      </c>
      <c r="C2" s="129" t="s">
        <v>110</v>
      </c>
      <c r="D2" s="129" t="s">
        <v>111</v>
      </c>
      <c r="E2" s="129" t="s">
        <v>154</v>
      </c>
      <c r="F2" s="129" t="s">
        <v>155</v>
      </c>
      <c r="G2" s="130" t="s">
        <v>112</v>
      </c>
      <c r="H2" s="130" t="s">
        <v>156</v>
      </c>
      <c r="I2" s="128" t="s">
        <v>157</v>
      </c>
      <c r="J2" s="130" t="s">
        <v>158</v>
      </c>
      <c r="K2" s="130" t="s">
        <v>159</v>
      </c>
      <c r="L2" s="128" t="s">
        <v>160</v>
      </c>
      <c r="M2" s="130" t="s">
        <v>161</v>
      </c>
      <c r="N2" s="131" t="s">
        <v>162</v>
      </c>
      <c r="O2" s="6"/>
    </row>
    <row r="3" spans="1:15" ht="18" customHeight="1">
      <c r="A3" s="49" t="s">
        <v>60</v>
      </c>
      <c r="B3" s="235">
        <f aca="true" t="shared" si="0" ref="B3:B10">SUM(C3:N3)</f>
        <v>5740</v>
      </c>
      <c r="C3" s="235">
        <v>333</v>
      </c>
      <c r="D3" s="347">
        <v>0</v>
      </c>
      <c r="E3" s="235">
        <v>821</v>
      </c>
      <c r="F3" s="235">
        <v>89</v>
      </c>
      <c r="G3" s="235">
        <v>1903</v>
      </c>
      <c r="H3" s="235">
        <v>44</v>
      </c>
      <c r="I3" s="235">
        <v>120</v>
      </c>
      <c r="J3" s="235">
        <v>341</v>
      </c>
      <c r="K3" s="235">
        <v>228</v>
      </c>
      <c r="L3" s="235">
        <v>934</v>
      </c>
      <c r="M3" s="235">
        <v>710</v>
      </c>
      <c r="N3" s="348">
        <v>217</v>
      </c>
      <c r="O3" s="13"/>
    </row>
    <row r="4" spans="1:15" ht="18" customHeight="1">
      <c r="A4" s="46" t="s">
        <v>97</v>
      </c>
      <c r="B4" s="209">
        <f t="shared" si="0"/>
        <v>2117</v>
      </c>
      <c r="C4" s="209">
        <v>86</v>
      </c>
      <c r="D4" s="209" t="s">
        <v>297</v>
      </c>
      <c r="E4" s="209">
        <v>245</v>
      </c>
      <c r="F4" s="209">
        <v>29</v>
      </c>
      <c r="G4" s="209">
        <v>499</v>
      </c>
      <c r="H4" s="209">
        <v>19</v>
      </c>
      <c r="I4" s="209">
        <v>33</v>
      </c>
      <c r="J4" s="209">
        <v>111</v>
      </c>
      <c r="K4" s="209">
        <v>18</v>
      </c>
      <c r="L4" s="209">
        <v>390</v>
      </c>
      <c r="M4" s="209">
        <v>25</v>
      </c>
      <c r="N4" s="349">
        <v>662</v>
      </c>
      <c r="O4" s="13"/>
    </row>
    <row r="5" spans="1:15" ht="18" customHeight="1">
      <c r="A5" s="46" t="s">
        <v>67</v>
      </c>
      <c r="B5" s="209">
        <f t="shared" si="0"/>
        <v>2344</v>
      </c>
      <c r="C5" s="209">
        <v>101</v>
      </c>
      <c r="D5" s="350">
        <v>0</v>
      </c>
      <c r="E5" s="209">
        <v>580</v>
      </c>
      <c r="F5" s="209">
        <v>56</v>
      </c>
      <c r="G5" s="209">
        <v>727</v>
      </c>
      <c r="H5" s="209">
        <v>141</v>
      </c>
      <c r="I5" s="350">
        <v>0</v>
      </c>
      <c r="J5" s="209">
        <v>100</v>
      </c>
      <c r="K5" s="209">
        <v>83</v>
      </c>
      <c r="L5" s="209">
        <v>171</v>
      </c>
      <c r="M5" s="209">
        <v>334</v>
      </c>
      <c r="N5" s="349">
        <v>51</v>
      </c>
      <c r="O5" s="13"/>
    </row>
    <row r="6" spans="1:15" ht="18" customHeight="1">
      <c r="A6" s="46" t="s">
        <v>106</v>
      </c>
      <c r="B6" s="209">
        <f t="shared" si="0"/>
        <v>5165</v>
      </c>
      <c r="C6" s="209">
        <v>1134</v>
      </c>
      <c r="D6" s="209">
        <v>32</v>
      </c>
      <c r="E6" s="209">
        <v>943</v>
      </c>
      <c r="F6" s="209">
        <v>83</v>
      </c>
      <c r="G6" s="209">
        <v>1122</v>
      </c>
      <c r="H6" s="209">
        <v>103</v>
      </c>
      <c r="I6" s="209">
        <v>32</v>
      </c>
      <c r="J6" s="209">
        <v>145</v>
      </c>
      <c r="K6" s="209">
        <v>108</v>
      </c>
      <c r="L6" s="209">
        <v>379</v>
      </c>
      <c r="M6" s="209">
        <v>213</v>
      </c>
      <c r="N6" s="349">
        <v>871</v>
      </c>
      <c r="O6" s="13"/>
    </row>
    <row r="7" spans="1:15" ht="18" customHeight="1">
      <c r="A7" s="46" t="s">
        <v>58</v>
      </c>
      <c r="B7" s="209">
        <f t="shared" si="0"/>
        <v>2094</v>
      </c>
      <c r="C7" s="209">
        <v>119</v>
      </c>
      <c r="D7" s="209" t="s">
        <v>85</v>
      </c>
      <c r="E7" s="209">
        <v>416</v>
      </c>
      <c r="F7" s="209">
        <v>29</v>
      </c>
      <c r="G7" s="209">
        <v>563</v>
      </c>
      <c r="H7" s="209" t="s">
        <v>85</v>
      </c>
      <c r="I7" s="209">
        <v>108</v>
      </c>
      <c r="J7" s="209">
        <v>113</v>
      </c>
      <c r="K7" s="209">
        <v>119</v>
      </c>
      <c r="L7" s="209">
        <v>107</v>
      </c>
      <c r="M7" s="209">
        <v>329</v>
      </c>
      <c r="N7" s="349">
        <v>191</v>
      </c>
      <c r="O7" s="13"/>
    </row>
    <row r="8" spans="1:15" ht="18" customHeight="1">
      <c r="A8" s="47" t="s">
        <v>69</v>
      </c>
      <c r="B8" s="209">
        <f t="shared" si="0"/>
        <v>1918</v>
      </c>
      <c r="C8" s="209">
        <v>2</v>
      </c>
      <c r="D8" s="209">
        <v>79</v>
      </c>
      <c r="E8" s="209">
        <v>306</v>
      </c>
      <c r="F8" s="209">
        <v>26</v>
      </c>
      <c r="G8" s="209">
        <v>510</v>
      </c>
      <c r="H8" s="209">
        <v>54</v>
      </c>
      <c r="I8" s="209">
        <v>86</v>
      </c>
      <c r="J8" s="209">
        <v>78</v>
      </c>
      <c r="K8" s="209">
        <v>53</v>
      </c>
      <c r="L8" s="209">
        <v>266</v>
      </c>
      <c r="M8" s="209">
        <v>288</v>
      </c>
      <c r="N8" s="349">
        <v>170</v>
      </c>
      <c r="O8" s="13"/>
    </row>
    <row r="9" spans="1:15" ht="18" customHeight="1">
      <c r="A9" s="46" t="s">
        <v>65</v>
      </c>
      <c r="B9" s="209">
        <f t="shared" si="0"/>
        <v>1081</v>
      </c>
      <c r="C9" s="209">
        <v>75</v>
      </c>
      <c r="D9" s="209">
        <v>0</v>
      </c>
      <c r="E9" s="209">
        <v>279</v>
      </c>
      <c r="F9" s="209">
        <v>7</v>
      </c>
      <c r="G9" s="209">
        <v>493</v>
      </c>
      <c r="H9" s="209">
        <v>15</v>
      </c>
      <c r="I9" s="209">
        <v>13</v>
      </c>
      <c r="J9" s="209">
        <v>26</v>
      </c>
      <c r="K9" s="209">
        <v>26</v>
      </c>
      <c r="L9" s="209">
        <v>58</v>
      </c>
      <c r="M9" s="209">
        <v>89</v>
      </c>
      <c r="N9" s="349">
        <v>0</v>
      </c>
      <c r="O9" s="13"/>
    </row>
    <row r="10" spans="1:15" ht="18" customHeight="1">
      <c r="A10" s="46" t="s">
        <v>64</v>
      </c>
      <c r="B10" s="209">
        <f t="shared" si="0"/>
        <v>1017</v>
      </c>
      <c r="C10" s="209">
        <v>3</v>
      </c>
      <c r="D10" s="209" t="s">
        <v>85</v>
      </c>
      <c r="E10" s="209">
        <v>128</v>
      </c>
      <c r="F10" s="209">
        <v>6</v>
      </c>
      <c r="G10" s="209">
        <v>259</v>
      </c>
      <c r="H10" s="209">
        <v>28</v>
      </c>
      <c r="I10" s="209">
        <v>19</v>
      </c>
      <c r="J10" s="209">
        <v>20</v>
      </c>
      <c r="K10" s="209">
        <v>5</v>
      </c>
      <c r="L10" s="209">
        <v>330</v>
      </c>
      <c r="M10" s="209">
        <v>69</v>
      </c>
      <c r="N10" s="349">
        <v>150</v>
      </c>
      <c r="O10" s="13"/>
    </row>
    <row r="11" spans="1:14" ht="18" customHeight="1">
      <c r="A11" s="47" t="s">
        <v>351</v>
      </c>
      <c r="B11" s="209">
        <f>SUM(C11:N11)</f>
        <v>1057</v>
      </c>
      <c r="C11" s="209">
        <v>296</v>
      </c>
      <c r="D11" s="209">
        <v>19</v>
      </c>
      <c r="E11" s="209">
        <v>103</v>
      </c>
      <c r="F11" s="209">
        <v>31</v>
      </c>
      <c r="G11" s="209">
        <v>112</v>
      </c>
      <c r="H11" s="209">
        <v>42</v>
      </c>
      <c r="I11" s="209">
        <v>17</v>
      </c>
      <c r="J11" s="209">
        <v>34</v>
      </c>
      <c r="K11" s="209" t="s">
        <v>85</v>
      </c>
      <c r="L11" s="209">
        <v>12</v>
      </c>
      <c r="M11" s="209">
        <v>149</v>
      </c>
      <c r="N11" s="349">
        <v>242</v>
      </c>
    </row>
    <row r="12" spans="1:15" ht="18" customHeight="1">
      <c r="A12" s="48" t="s">
        <v>59</v>
      </c>
      <c r="B12" s="209">
        <v>360</v>
      </c>
      <c r="C12" s="209">
        <v>49</v>
      </c>
      <c r="D12" s="209" t="s">
        <v>288</v>
      </c>
      <c r="E12" s="209">
        <v>56</v>
      </c>
      <c r="F12" s="209" t="s">
        <v>288</v>
      </c>
      <c r="G12" s="209">
        <v>201</v>
      </c>
      <c r="H12" s="209">
        <v>7</v>
      </c>
      <c r="I12" s="209">
        <v>21</v>
      </c>
      <c r="J12" s="209">
        <v>3</v>
      </c>
      <c r="K12" s="209">
        <v>8</v>
      </c>
      <c r="L12" s="209">
        <v>15</v>
      </c>
      <c r="M12" s="209" t="s">
        <v>288</v>
      </c>
      <c r="N12" s="349" t="s">
        <v>288</v>
      </c>
      <c r="O12" s="13"/>
    </row>
    <row r="13" spans="1:15" ht="18" customHeight="1">
      <c r="A13" s="47" t="s">
        <v>62</v>
      </c>
      <c r="B13" s="209">
        <f>SUM(C13:N13)</f>
        <v>308</v>
      </c>
      <c r="C13" s="209" t="s">
        <v>85</v>
      </c>
      <c r="D13" s="209" t="s">
        <v>85</v>
      </c>
      <c r="E13" s="209">
        <v>15</v>
      </c>
      <c r="F13" s="209" t="s">
        <v>85</v>
      </c>
      <c r="G13" s="209">
        <v>185</v>
      </c>
      <c r="H13" s="209">
        <v>8</v>
      </c>
      <c r="I13" s="209">
        <v>12</v>
      </c>
      <c r="J13" s="209">
        <v>5</v>
      </c>
      <c r="K13" s="209">
        <v>3</v>
      </c>
      <c r="L13" s="209">
        <v>10</v>
      </c>
      <c r="M13" s="209">
        <v>46</v>
      </c>
      <c r="N13" s="349">
        <v>24</v>
      </c>
      <c r="O13" s="13"/>
    </row>
    <row r="14" spans="1:15" ht="18" customHeight="1">
      <c r="A14" s="46" t="s">
        <v>70</v>
      </c>
      <c r="B14" s="209">
        <f>SUM(C14:N14)</f>
        <v>232</v>
      </c>
      <c r="C14" s="209">
        <v>52</v>
      </c>
      <c r="D14" s="209" t="s">
        <v>85</v>
      </c>
      <c r="E14" s="209">
        <v>7</v>
      </c>
      <c r="F14" s="209">
        <v>7</v>
      </c>
      <c r="G14" s="209">
        <v>93</v>
      </c>
      <c r="H14" s="209">
        <v>1</v>
      </c>
      <c r="I14" s="209">
        <v>29</v>
      </c>
      <c r="J14" s="209">
        <v>8</v>
      </c>
      <c r="K14" s="209" t="s">
        <v>85</v>
      </c>
      <c r="L14" s="209">
        <v>31</v>
      </c>
      <c r="M14" s="209">
        <v>4</v>
      </c>
      <c r="N14" s="349" t="s">
        <v>85</v>
      </c>
      <c r="O14" s="13"/>
    </row>
    <row r="15" spans="1:15" ht="18" customHeight="1" thickBot="1">
      <c r="A15" s="51" t="s">
        <v>63</v>
      </c>
      <c r="B15" s="236">
        <v>585</v>
      </c>
      <c r="C15" s="351">
        <v>39</v>
      </c>
      <c r="D15" s="351" t="s">
        <v>85</v>
      </c>
      <c r="E15" s="351">
        <v>97</v>
      </c>
      <c r="F15" s="351" t="s">
        <v>85</v>
      </c>
      <c r="G15" s="351">
        <v>161</v>
      </c>
      <c r="H15" s="351">
        <v>33</v>
      </c>
      <c r="I15" s="351" t="s">
        <v>85</v>
      </c>
      <c r="J15" s="351">
        <v>39</v>
      </c>
      <c r="K15" s="351">
        <v>29</v>
      </c>
      <c r="L15" s="351">
        <v>28</v>
      </c>
      <c r="M15" s="351">
        <v>79</v>
      </c>
      <c r="N15" s="352">
        <v>79</v>
      </c>
      <c r="O15" s="13"/>
    </row>
    <row r="16" spans="1:14" ht="18" customHeight="1">
      <c r="A16" t="s">
        <v>11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ht="12.75">
      <c r="N17" s="418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J14" sqref="J14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4" customFormat="1" ht="18" customHeight="1">
      <c r="A1" s="125" t="s">
        <v>232</v>
      </c>
    </row>
    <row r="2" spans="1:8" ht="18" customHeight="1" thickBot="1">
      <c r="A2" s="5" t="s">
        <v>163</v>
      </c>
      <c r="B2" s="126"/>
      <c r="C2" s="126"/>
      <c r="D2" s="126"/>
      <c r="E2" s="126"/>
      <c r="F2" s="126"/>
      <c r="G2" s="126"/>
      <c r="H2" s="127" t="s">
        <v>353</v>
      </c>
    </row>
    <row r="3" spans="1:8" s="5" customFormat="1" ht="18" customHeight="1">
      <c r="A3" s="422"/>
      <c r="B3" s="419" t="s">
        <v>164</v>
      </c>
      <c r="C3" s="431" t="s">
        <v>165</v>
      </c>
      <c r="D3" s="432"/>
      <c r="E3" s="432"/>
      <c r="F3" s="432"/>
      <c r="G3" s="432"/>
      <c r="H3" s="432"/>
    </row>
    <row r="4" spans="1:8" s="5" customFormat="1" ht="18" customHeight="1">
      <c r="A4" s="423"/>
      <c r="B4" s="420"/>
      <c r="C4" s="425" t="s">
        <v>166</v>
      </c>
      <c r="D4" s="426" t="s">
        <v>167</v>
      </c>
      <c r="E4" s="433"/>
      <c r="F4" s="426" t="s">
        <v>168</v>
      </c>
      <c r="G4" s="434"/>
      <c r="H4" s="434"/>
    </row>
    <row r="5" spans="1:8" s="5" customFormat="1" ht="18" customHeight="1">
      <c r="A5" s="424"/>
      <c r="B5" s="421"/>
      <c r="C5" s="421"/>
      <c r="D5" s="133" t="s">
        <v>169</v>
      </c>
      <c r="E5" s="133" t="s">
        <v>170</v>
      </c>
      <c r="F5" s="133" t="s">
        <v>171</v>
      </c>
      <c r="G5" s="133" t="s">
        <v>56</v>
      </c>
      <c r="H5" s="132" t="s">
        <v>172</v>
      </c>
    </row>
    <row r="6" spans="1:9" ht="18" customHeight="1">
      <c r="A6" s="49" t="s">
        <v>60</v>
      </c>
      <c r="B6" s="237">
        <v>146794</v>
      </c>
      <c r="C6" s="237">
        <f aca="true" t="shared" si="0" ref="C6:C17">SUM(D6:E6)</f>
        <v>376505</v>
      </c>
      <c r="D6" s="237">
        <v>190035</v>
      </c>
      <c r="E6" s="237">
        <v>186470</v>
      </c>
      <c r="F6" s="237">
        <v>58217</v>
      </c>
      <c r="G6" s="237">
        <v>253185</v>
      </c>
      <c r="H6" s="354">
        <v>65103</v>
      </c>
      <c r="I6" s="3"/>
    </row>
    <row r="7" spans="1:9" ht="18" customHeight="1">
      <c r="A7" s="46" t="s">
        <v>66</v>
      </c>
      <c r="B7" s="210">
        <v>26010</v>
      </c>
      <c r="C7" s="210">
        <f t="shared" si="0"/>
        <v>73419</v>
      </c>
      <c r="D7" s="210">
        <v>37500</v>
      </c>
      <c r="E7" s="210">
        <v>35919</v>
      </c>
      <c r="F7" s="210">
        <v>11347</v>
      </c>
      <c r="G7" s="210">
        <v>47909</v>
      </c>
      <c r="H7" s="355">
        <v>14163</v>
      </c>
      <c r="I7" s="3"/>
    </row>
    <row r="8" spans="1:9" ht="18" customHeight="1">
      <c r="A8" s="46" t="s">
        <v>67</v>
      </c>
      <c r="B8" s="356">
        <v>60415</v>
      </c>
      <c r="C8" s="210">
        <f t="shared" si="0"/>
        <v>145512</v>
      </c>
      <c r="D8" s="210">
        <v>76753</v>
      </c>
      <c r="E8" s="210">
        <v>68759</v>
      </c>
      <c r="F8" s="210">
        <v>22770</v>
      </c>
      <c r="G8" s="210">
        <v>100582</v>
      </c>
      <c r="H8" s="355">
        <v>22160</v>
      </c>
      <c r="I8" s="3"/>
    </row>
    <row r="9" spans="1:9" ht="18" customHeight="1">
      <c r="A9" s="46" t="s">
        <v>106</v>
      </c>
      <c r="B9" s="210">
        <v>165098</v>
      </c>
      <c r="C9" s="210">
        <f t="shared" si="0"/>
        <v>423677</v>
      </c>
      <c r="D9" s="210">
        <v>221766</v>
      </c>
      <c r="E9" s="210">
        <v>201911</v>
      </c>
      <c r="F9" s="210">
        <v>62602</v>
      </c>
      <c r="G9" s="210">
        <v>291358</v>
      </c>
      <c r="H9" s="355">
        <v>69717</v>
      </c>
      <c r="I9" s="3"/>
    </row>
    <row r="10" spans="1:9" ht="18" customHeight="1">
      <c r="A10" s="46" t="s">
        <v>58</v>
      </c>
      <c r="B10" s="210">
        <v>67103</v>
      </c>
      <c r="C10" s="210">
        <f t="shared" si="0"/>
        <v>179758</v>
      </c>
      <c r="D10" s="210">
        <v>92198</v>
      </c>
      <c r="E10" s="210">
        <v>87560</v>
      </c>
      <c r="F10" s="210">
        <v>30170</v>
      </c>
      <c r="G10" s="210">
        <v>121116</v>
      </c>
      <c r="H10" s="355">
        <v>28472</v>
      </c>
      <c r="I10" s="3"/>
    </row>
    <row r="11" spans="1:9" ht="18" customHeight="1">
      <c r="A11" s="47" t="s">
        <v>69</v>
      </c>
      <c r="B11" s="210">
        <v>37837</v>
      </c>
      <c r="C11" s="210">
        <f t="shared" si="0"/>
        <v>108852</v>
      </c>
      <c r="D11" s="210">
        <v>55214</v>
      </c>
      <c r="E11" s="210">
        <v>53638</v>
      </c>
      <c r="F11" s="210">
        <v>16627</v>
      </c>
      <c r="G11" s="210">
        <v>72093</v>
      </c>
      <c r="H11" s="355">
        <v>20132</v>
      </c>
      <c r="I11" s="3"/>
    </row>
    <row r="12" spans="1:9" ht="18" customHeight="1">
      <c r="A12" s="46" t="s">
        <v>65</v>
      </c>
      <c r="B12" s="210">
        <v>28779</v>
      </c>
      <c r="C12" s="210">
        <f t="shared" si="0"/>
        <v>69563</v>
      </c>
      <c r="D12" s="210">
        <v>36505</v>
      </c>
      <c r="E12" s="210">
        <v>33058</v>
      </c>
      <c r="F12" s="210">
        <v>11007</v>
      </c>
      <c r="G12" s="210">
        <v>47639</v>
      </c>
      <c r="H12" s="355">
        <v>10917</v>
      </c>
      <c r="I12" s="3"/>
    </row>
    <row r="13" spans="1:9" ht="18" customHeight="1">
      <c r="A13" s="46" t="s">
        <v>64</v>
      </c>
      <c r="B13" s="210">
        <v>17069</v>
      </c>
      <c r="C13" s="210">
        <f t="shared" si="0"/>
        <v>44936</v>
      </c>
      <c r="D13" s="210">
        <v>23306</v>
      </c>
      <c r="E13" s="210">
        <v>21630</v>
      </c>
      <c r="F13" s="210">
        <v>7667</v>
      </c>
      <c r="G13" s="210">
        <v>29698</v>
      </c>
      <c r="H13" s="355">
        <v>7571</v>
      </c>
      <c r="I13" s="3"/>
    </row>
    <row r="14" spans="1:9" s="8" customFormat="1" ht="20.25" customHeight="1">
      <c r="A14" s="317" t="s">
        <v>351</v>
      </c>
      <c r="B14" s="357">
        <v>21300</v>
      </c>
      <c r="C14" s="210">
        <f>SUM(D14:E14)</f>
        <v>57595</v>
      </c>
      <c r="D14" s="357">
        <v>29834</v>
      </c>
      <c r="E14" s="357">
        <v>27761</v>
      </c>
      <c r="F14" s="357">
        <v>11351</v>
      </c>
      <c r="G14" s="357">
        <v>38851</v>
      </c>
      <c r="H14" s="358">
        <v>7393</v>
      </c>
      <c r="I14" s="9"/>
    </row>
    <row r="15" spans="1:9" ht="18" customHeight="1">
      <c r="A15" s="46" t="s">
        <v>59</v>
      </c>
      <c r="B15" s="210">
        <v>7353</v>
      </c>
      <c r="C15" s="210">
        <f t="shared" si="0"/>
        <v>24604</v>
      </c>
      <c r="D15" s="210">
        <v>12126</v>
      </c>
      <c r="E15" s="210">
        <v>12478</v>
      </c>
      <c r="F15" s="210">
        <v>3497</v>
      </c>
      <c r="G15" s="210">
        <v>15499</v>
      </c>
      <c r="H15" s="355">
        <v>5608</v>
      </c>
      <c r="I15" s="3"/>
    </row>
    <row r="16" spans="1:9" ht="18" customHeight="1">
      <c r="A16" s="47" t="s">
        <v>62</v>
      </c>
      <c r="B16" s="210">
        <v>6911</v>
      </c>
      <c r="C16" s="210">
        <f t="shared" si="0"/>
        <v>22872</v>
      </c>
      <c r="D16" s="210">
        <v>11412</v>
      </c>
      <c r="E16" s="210">
        <v>11460</v>
      </c>
      <c r="F16" s="210">
        <v>3306</v>
      </c>
      <c r="G16" s="210">
        <v>14471</v>
      </c>
      <c r="H16" s="355">
        <v>5095</v>
      </c>
      <c r="I16" s="3"/>
    </row>
    <row r="17" spans="1:9" ht="18" customHeight="1">
      <c r="A17" s="46" t="s">
        <v>70</v>
      </c>
      <c r="B17" s="210">
        <v>3726</v>
      </c>
      <c r="C17" s="210">
        <f t="shared" si="0"/>
        <v>12661</v>
      </c>
      <c r="D17" s="210">
        <v>6234</v>
      </c>
      <c r="E17" s="210">
        <v>6427</v>
      </c>
      <c r="F17" s="210">
        <v>1680</v>
      </c>
      <c r="G17" s="210">
        <v>7802</v>
      </c>
      <c r="H17" s="355">
        <v>3179</v>
      </c>
      <c r="I17" s="3"/>
    </row>
    <row r="18" spans="1:9" ht="18" customHeight="1">
      <c r="A18" s="316" t="s">
        <v>63</v>
      </c>
      <c r="B18" s="359">
        <v>13081</v>
      </c>
      <c r="C18" s="238">
        <f>SUM(D18:E18)</f>
        <v>37387</v>
      </c>
      <c r="D18" s="359">
        <v>18763</v>
      </c>
      <c r="E18" s="359">
        <v>18624</v>
      </c>
      <c r="F18" s="359">
        <v>6182</v>
      </c>
      <c r="G18" s="359">
        <v>25034</v>
      </c>
      <c r="H18" s="360">
        <v>6171</v>
      </c>
      <c r="I18" s="3"/>
    </row>
    <row r="19" spans="1:8" ht="21" customHeight="1" thickBot="1">
      <c r="A19" s="242" t="s">
        <v>247</v>
      </c>
      <c r="B19" s="243">
        <f aca="true" t="shared" si="1" ref="B19:H19">SUM(B6:B18)</f>
        <v>601476</v>
      </c>
      <c r="C19" s="243">
        <f t="shared" si="1"/>
        <v>1577341</v>
      </c>
      <c r="D19" s="243">
        <f t="shared" si="1"/>
        <v>811646</v>
      </c>
      <c r="E19" s="243">
        <f t="shared" si="1"/>
        <v>765695</v>
      </c>
      <c r="F19" s="243">
        <f t="shared" si="1"/>
        <v>246423</v>
      </c>
      <c r="G19" s="243">
        <f t="shared" si="1"/>
        <v>1065237</v>
      </c>
      <c r="H19" s="244">
        <f t="shared" si="1"/>
        <v>265681</v>
      </c>
    </row>
    <row r="24" ht="12.75">
      <c r="G24" s="18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colBreaks count="1" manualBreakCount="1">
    <brk id="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showGridLines="0" view="pageBreakPreview" zoomScaleSheetLayoutView="100" zoomScalePageLayoutView="0" workbookViewId="0" topLeftCell="A1">
      <selection activeCell="J20" sqref="J20"/>
    </sheetView>
  </sheetViews>
  <sheetFormatPr defaultColWidth="8.796875" defaultRowHeight="12.75"/>
  <cols>
    <col min="1" max="1" width="12.3984375" style="188" customWidth="1"/>
    <col min="2" max="8" width="11.69921875" style="188" customWidth="1"/>
    <col min="9" max="16384" width="9.09765625" style="188" customWidth="1"/>
  </cols>
  <sheetData>
    <row r="2" spans="1:8" ht="18" customHeight="1" thickBot="1">
      <c r="A2" s="31" t="s">
        <v>248</v>
      </c>
      <c r="B2" s="194"/>
      <c r="C2" s="194"/>
      <c r="D2" s="194"/>
      <c r="E2" s="194"/>
      <c r="F2" s="194"/>
      <c r="G2" s="194"/>
      <c r="H2" s="195" t="s">
        <v>354</v>
      </c>
    </row>
    <row r="3" spans="1:8" s="189" customFormat="1" ht="18" customHeight="1">
      <c r="A3" s="196"/>
      <c r="B3" s="185" t="s">
        <v>282</v>
      </c>
      <c r="C3" s="185" t="s">
        <v>252</v>
      </c>
      <c r="D3" s="185" t="s">
        <v>249</v>
      </c>
      <c r="E3" s="185" t="s">
        <v>250</v>
      </c>
      <c r="F3" s="185" t="s">
        <v>253</v>
      </c>
      <c r="G3" s="185" t="s">
        <v>254</v>
      </c>
      <c r="H3" s="186" t="s">
        <v>251</v>
      </c>
    </row>
    <row r="4" spans="1:9" ht="18.75" customHeight="1">
      <c r="A4" s="197" t="s">
        <v>60</v>
      </c>
      <c r="B4" s="364">
        <v>10987</v>
      </c>
      <c r="C4" s="361">
        <v>5100</v>
      </c>
      <c r="D4" s="361">
        <v>1741</v>
      </c>
      <c r="E4" s="361">
        <v>1763</v>
      </c>
      <c r="F4" s="361">
        <v>1295</v>
      </c>
      <c r="G4" s="361">
        <v>145</v>
      </c>
      <c r="H4" s="241">
        <f aca="true" t="shared" si="0" ref="H4:H16">B4-SUM(C4:G4)</f>
        <v>943</v>
      </c>
      <c r="I4" s="190"/>
    </row>
    <row r="5" spans="1:9" ht="18.75" customHeight="1">
      <c r="A5" s="184" t="s">
        <v>66</v>
      </c>
      <c r="B5" s="363">
        <v>3536</v>
      </c>
      <c r="C5" s="362">
        <v>2227</v>
      </c>
      <c r="D5" s="362">
        <v>98</v>
      </c>
      <c r="E5" s="362">
        <v>357</v>
      </c>
      <c r="F5" s="362">
        <v>248</v>
      </c>
      <c r="G5" s="362">
        <v>134</v>
      </c>
      <c r="H5" s="211">
        <f t="shared" si="0"/>
        <v>472</v>
      </c>
      <c r="I5" s="190"/>
    </row>
    <row r="6" spans="1:9" ht="18.75" customHeight="1">
      <c r="A6" s="184" t="s">
        <v>67</v>
      </c>
      <c r="B6" s="365">
        <v>4328</v>
      </c>
      <c r="C6" s="362">
        <v>1394</v>
      </c>
      <c r="D6" s="362">
        <v>345</v>
      </c>
      <c r="E6" s="362">
        <v>1024</v>
      </c>
      <c r="F6" s="362">
        <v>940</v>
      </c>
      <c r="G6" s="362">
        <v>84</v>
      </c>
      <c r="H6" s="211">
        <f t="shared" si="0"/>
        <v>541</v>
      </c>
      <c r="I6" s="190"/>
    </row>
    <row r="7" spans="1:9" ht="18.75" customHeight="1">
      <c r="A7" s="184" t="s">
        <v>106</v>
      </c>
      <c r="B7" s="366">
        <v>15694</v>
      </c>
      <c r="C7" s="362">
        <v>7264</v>
      </c>
      <c r="D7" s="362">
        <v>1530</v>
      </c>
      <c r="E7" s="362">
        <v>2992</v>
      </c>
      <c r="F7" s="362">
        <v>1190</v>
      </c>
      <c r="G7" s="362">
        <v>761</v>
      </c>
      <c r="H7" s="211">
        <f t="shared" si="0"/>
        <v>1957</v>
      </c>
      <c r="I7" s="190"/>
    </row>
    <row r="8" spans="1:9" ht="18.75" customHeight="1">
      <c r="A8" s="184" t="s">
        <v>58</v>
      </c>
      <c r="B8" s="366">
        <v>6012</v>
      </c>
      <c r="C8" s="362">
        <v>2722</v>
      </c>
      <c r="D8" s="362">
        <v>369</v>
      </c>
      <c r="E8" s="362">
        <v>1008</v>
      </c>
      <c r="F8" s="362">
        <v>1039</v>
      </c>
      <c r="G8" s="362">
        <v>155</v>
      </c>
      <c r="H8" s="211">
        <f t="shared" si="0"/>
        <v>719</v>
      </c>
      <c r="I8" s="190"/>
    </row>
    <row r="9" spans="1:9" ht="18.75" customHeight="1">
      <c r="A9" s="184" t="s">
        <v>69</v>
      </c>
      <c r="B9" s="366">
        <v>5092</v>
      </c>
      <c r="C9" s="362">
        <v>2726</v>
      </c>
      <c r="D9" s="362">
        <f>327+27</f>
        <v>354</v>
      </c>
      <c r="E9" s="362">
        <v>585</v>
      </c>
      <c r="F9" s="362">
        <v>444</v>
      </c>
      <c r="G9" s="362">
        <v>417</v>
      </c>
      <c r="H9" s="211">
        <f t="shared" si="0"/>
        <v>566</v>
      </c>
      <c r="I9" s="190"/>
    </row>
    <row r="10" spans="1:9" ht="18.75" customHeight="1">
      <c r="A10" s="184" t="s">
        <v>65</v>
      </c>
      <c r="B10" s="366">
        <v>4484</v>
      </c>
      <c r="C10" s="362">
        <v>3139</v>
      </c>
      <c r="D10" s="362">
        <v>146</v>
      </c>
      <c r="E10" s="362">
        <v>366</v>
      </c>
      <c r="F10" s="362">
        <v>372</v>
      </c>
      <c r="G10" s="362">
        <v>155</v>
      </c>
      <c r="H10" s="211">
        <f t="shared" si="0"/>
        <v>306</v>
      </c>
      <c r="I10" s="190"/>
    </row>
    <row r="11" spans="1:9" ht="18.75" customHeight="1">
      <c r="A11" s="184" t="s">
        <v>64</v>
      </c>
      <c r="B11" s="366">
        <v>2420</v>
      </c>
      <c r="C11" s="362">
        <v>1627</v>
      </c>
      <c r="D11" s="362">
        <v>165</v>
      </c>
      <c r="E11" s="362">
        <v>204</v>
      </c>
      <c r="F11" s="362">
        <v>160</v>
      </c>
      <c r="G11" s="362">
        <v>59</v>
      </c>
      <c r="H11" s="211">
        <f t="shared" si="0"/>
        <v>205</v>
      </c>
      <c r="I11" s="190"/>
    </row>
    <row r="12" spans="1:9" s="187" customFormat="1" ht="18.75" customHeight="1">
      <c r="A12" s="191" t="s">
        <v>351</v>
      </c>
      <c r="B12" s="366">
        <v>1747</v>
      </c>
      <c r="C12" s="362">
        <v>845</v>
      </c>
      <c r="D12" s="363">
        <v>140</v>
      </c>
      <c r="E12" s="363">
        <v>338</v>
      </c>
      <c r="F12" s="363">
        <v>154</v>
      </c>
      <c r="G12" s="363">
        <v>48</v>
      </c>
      <c r="H12" s="211">
        <f>B12-SUM(C12:G12)</f>
        <v>222</v>
      </c>
      <c r="I12" s="192"/>
    </row>
    <row r="13" spans="1:9" ht="18.75" customHeight="1">
      <c r="A13" s="184" t="s">
        <v>59</v>
      </c>
      <c r="B13" s="366">
        <v>474</v>
      </c>
      <c r="C13" s="362">
        <v>135</v>
      </c>
      <c r="D13" s="362">
        <v>26</v>
      </c>
      <c r="E13" s="362">
        <v>134</v>
      </c>
      <c r="F13" s="362">
        <v>34</v>
      </c>
      <c r="G13" s="362">
        <v>31</v>
      </c>
      <c r="H13" s="211">
        <f t="shared" si="0"/>
        <v>114</v>
      </c>
      <c r="I13" s="190"/>
    </row>
    <row r="14" spans="1:9" ht="18.75" customHeight="1">
      <c r="A14" s="184" t="s">
        <v>62</v>
      </c>
      <c r="B14" s="366">
        <v>259</v>
      </c>
      <c r="C14" s="362">
        <v>85</v>
      </c>
      <c r="D14" s="362">
        <v>14</v>
      </c>
      <c r="E14" s="362">
        <v>63</v>
      </c>
      <c r="F14" s="362">
        <v>51</v>
      </c>
      <c r="G14" s="362">
        <v>10</v>
      </c>
      <c r="H14" s="211">
        <f t="shared" si="0"/>
        <v>36</v>
      </c>
      <c r="I14" s="190"/>
    </row>
    <row r="15" spans="1:9" ht="18.75" customHeight="1">
      <c r="A15" s="184" t="s">
        <v>70</v>
      </c>
      <c r="B15" s="366">
        <v>104</v>
      </c>
      <c r="C15" s="362">
        <v>7</v>
      </c>
      <c r="D15" s="362">
        <v>9</v>
      </c>
      <c r="E15" s="362">
        <v>28</v>
      </c>
      <c r="F15" s="362">
        <v>49</v>
      </c>
      <c r="G15" s="362">
        <v>1</v>
      </c>
      <c r="H15" s="211">
        <f t="shared" si="0"/>
        <v>10</v>
      </c>
      <c r="I15" s="190"/>
    </row>
    <row r="16" spans="1:9" ht="18.75" customHeight="1">
      <c r="A16" s="184" t="s">
        <v>63</v>
      </c>
      <c r="B16" s="366">
        <v>1022</v>
      </c>
      <c r="C16" s="362">
        <v>358</v>
      </c>
      <c r="D16" s="363">
        <v>39</v>
      </c>
      <c r="E16" s="363">
        <v>315</v>
      </c>
      <c r="F16" s="363">
        <v>117</v>
      </c>
      <c r="G16" s="363">
        <v>13</v>
      </c>
      <c r="H16" s="211">
        <f t="shared" si="0"/>
        <v>180</v>
      </c>
      <c r="I16" s="190"/>
    </row>
    <row r="17" spans="1:8" s="193" customFormat="1" ht="18.75" customHeight="1" thickBot="1">
      <c r="A17" s="239" t="s">
        <v>247</v>
      </c>
      <c r="B17" s="240">
        <f aca="true" t="shared" si="1" ref="B17:H17">SUM(B4:B16)</f>
        <v>56159</v>
      </c>
      <c r="C17" s="240">
        <f t="shared" si="1"/>
        <v>27629</v>
      </c>
      <c r="D17" s="240">
        <f t="shared" si="1"/>
        <v>4976</v>
      </c>
      <c r="E17" s="240">
        <f t="shared" si="1"/>
        <v>9177</v>
      </c>
      <c r="F17" s="240">
        <f t="shared" si="1"/>
        <v>6093</v>
      </c>
      <c r="G17" s="240">
        <f t="shared" si="1"/>
        <v>2013</v>
      </c>
      <c r="H17" s="416">
        <f t="shared" si="1"/>
        <v>6271</v>
      </c>
    </row>
    <row r="18" ht="12.75">
      <c r="H18" s="417"/>
    </row>
  </sheetData>
  <sheetProtection/>
  <printOptions/>
  <pageMargins left="0.75" right="0.75" top="1" bottom="1" header="0.512" footer="0.51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F7" sqref="F7"/>
    </sheetView>
  </sheetViews>
  <sheetFormatPr defaultColWidth="8.796875" defaultRowHeight="12.75"/>
  <cols>
    <col min="1" max="1" width="7.69921875" style="18" customWidth="1"/>
    <col min="2" max="7" width="9.09765625" style="18" customWidth="1"/>
    <col min="8" max="8" width="10.09765625" style="18" customWidth="1"/>
    <col min="9" max="16384" width="9.09765625" style="18" customWidth="1"/>
  </cols>
  <sheetData>
    <row r="1" spans="1:10" ht="18" customHeight="1" thickBot="1">
      <c r="A1" s="19" t="s">
        <v>255</v>
      </c>
      <c r="B1" s="134"/>
      <c r="C1" s="134"/>
      <c r="D1" s="134"/>
      <c r="E1" s="134"/>
      <c r="F1" s="134"/>
      <c r="G1" s="134"/>
      <c r="H1" s="134"/>
      <c r="I1" s="134"/>
      <c r="J1" s="127" t="s">
        <v>257</v>
      </c>
    </row>
    <row r="2" spans="1:10" s="19" customFormat="1" ht="20.25" customHeight="1">
      <c r="A2" s="441"/>
      <c r="B2" s="443" t="s">
        <v>173</v>
      </c>
      <c r="C2" s="443" t="s">
        <v>174</v>
      </c>
      <c r="D2" s="443"/>
      <c r="E2" s="443"/>
      <c r="F2" s="443" t="s">
        <v>175</v>
      </c>
      <c r="G2" s="443"/>
      <c r="H2" s="443"/>
      <c r="I2" s="445"/>
      <c r="J2" s="445" t="s">
        <v>176</v>
      </c>
    </row>
    <row r="3" spans="1:10" s="19" customFormat="1" ht="30" customHeight="1">
      <c r="A3" s="442"/>
      <c r="B3" s="444"/>
      <c r="C3" s="135" t="s">
        <v>177</v>
      </c>
      <c r="D3" s="135" t="s">
        <v>178</v>
      </c>
      <c r="E3" s="136" t="s">
        <v>179</v>
      </c>
      <c r="F3" s="135" t="s">
        <v>180</v>
      </c>
      <c r="G3" s="135" t="s">
        <v>181</v>
      </c>
      <c r="H3" s="136" t="s">
        <v>285</v>
      </c>
      <c r="I3" s="137" t="s">
        <v>179</v>
      </c>
      <c r="J3" s="446"/>
    </row>
    <row r="4" spans="1:12" ht="18" customHeight="1">
      <c r="A4" s="435" t="s">
        <v>95</v>
      </c>
      <c r="B4" s="45" t="s">
        <v>129</v>
      </c>
      <c r="C4" s="52">
        <v>3873</v>
      </c>
      <c r="D4" s="52">
        <v>2026</v>
      </c>
      <c r="E4" s="52">
        <f>C4-D4</f>
        <v>1847</v>
      </c>
      <c r="F4" s="52">
        <v>14998</v>
      </c>
      <c r="G4" s="52">
        <v>13474</v>
      </c>
      <c r="H4" s="53">
        <v>-7</v>
      </c>
      <c r="I4" s="54">
        <f>F4-G4+H4</f>
        <v>1517</v>
      </c>
      <c r="J4" s="54">
        <f aca="true" t="shared" si="0" ref="J4:J11">E4+I4</f>
        <v>3364</v>
      </c>
      <c r="L4" s="20"/>
    </row>
    <row r="5" spans="1:10" ht="18" customHeight="1">
      <c r="A5" s="436"/>
      <c r="B5" s="45" t="s">
        <v>130</v>
      </c>
      <c r="C5" s="52">
        <v>3736</v>
      </c>
      <c r="D5" s="52">
        <v>2459</v>
      </c>
      <c r="E5" s="52">
        <f>C5-D5</f>
        <v>1277</v>
      </c>
      <c r="F5" s="52">
        <v>17840</v>
      </c>
      <c r="G5" s="52">
        <v>16116</v>
      </c>
      <c r="H5" s="52">
        <v>145</v>
      </c>
      <c r="I5" s="54">
        <f>F5-G5+H5</f>
        <v>1869</v>
      </c>
      <c r="J5" s="54">
        <f t="shared" si="0"/>
        <v>3146</v>
      </c>
    </row>
    <row r="6" spans="1:10" ht="18" customHeight="1">
      <c r="A6" s="437"/>
      <c r="B6" s="367" t="s">
        <v>355</v>
      </c>
      <c r="C6" s="368">
        <v>3907</v>
      </c>
      <c r="D6" s="368">
        <v>2510</v>
      </c>
      <c r="E6" s="247">
        <f>C6-D6</f>
        <v>1397</v>
      </c>
      <c r="F6" s="368">
        <v>14428</v>
      </c>
      <c r="G6" s="368">
        <v>16508</v>
      </c>
      <c r="H6" s="368">
        <v>227</v>
      </c>
      <c r="I6" s="248">
        <f>F6-G6+H6</f>
        <v>-1853</v>
      </c>
      <c r="J6" s="248">
        <f t="shared" si="0"/>
        <v>-456</v>
      </c>
    </row>
    <row r="7" spans="1:10" ht="18" customHeight="1">
      <c r="A7" s="435" t="s">
        <v>128</v>
      </c>
      <c r="B7" s="249" t="s">
        <v>90</v>
      </c>
      <c r="C7" s="55">
        <v>773</v>
      </c>
      <c r="D7" s="55">
        <v>481</v>
      </c>
      <c r="E7" s="55">
        <f>C7-D7</f>
        <v>292</v>
      </c>
      <c r="F7" s="55">
        <v>2426</v>
      </c>
      <c r="G7" s="55">
        <v>2502</v>
      </c>
      <c r="H7" s="55">
        <v>3</v>
      </c>
      <c r="I7" s="57">
        <f aca="true" t="shared" si="1" ref="I7:I14">F7-G7+H7</f>
        <v>-73</v>
      </c>
      <c r="J7" s="57">
        <f t="shared" si="0"/>
        <v>219</v>
      </c>
    </row>
    <row r="8" spans="1:10" ht="18" customHeight="1">
      <c r="A8" s="436"/>
      <c r="B8" s="249" t="s">
        <v>107</v>
      </c>
      <c r="C8" s="55">
        <v>708</v>
      </c>
      <c r="D8" s="55">
        <v>544</v>
      </c>
      <c r="E8" s="55">
        <v>164</v>
      </c>
      <c r="F8" s="55">
        <v>3470</v>
      </c>
      <c r="G8" s="55">
        <v>2891</v>
      </c>
      <c r="H8" s="55">
        <v>-9</v>
      </c>
      <c r="I8" s="57">
        <f t="shared" si="1"/>
        <v>570</v>
      </c>
      <c r="J8" s="57">
        <f t="shared" si="0"/>
        <v>734</v>
      </c>
    </row>
    <row r="9" spans="1:10" ht="18" customHeight="1">
      <c r="A9" s="437"/>
      <c r="B9" s="367" t="s">
        <v>366</v>
      </c>
      <c r="C9" s="368">
        <v>696</v>
      </c>
      <c r="D9" s="368">
        <v>542</v>
      </c>
      <c r="E9" s="247">
        <f>C9-D9</f>
        <v>154</v>
      </c>
      <c r="F9" s="368">
        <v>2522</v>
      </c>
      <c r="G9" s="368">
        <v>3491</v>
      </c>
      <c r="H9" s="368">
        <v>-12</v>
      </c>
      <c r="I9" s="248">
        <f>F9-G9+H9</f>
        <v>-981</v>
      </c>
      <c r="J9" s="248">
        <f>E9+I9</f>
        <v>-827</v>
      </c>
    </row>
    <row r="10" spans="1:10" ht="18" customHeight="1">
      <c r="A10" s="435" t="s">
        <v>93</v>
      </c>
      <c r="B10" s="249" t="s">
        <v>90</v>
      </c>
      <c r="C10" s="55">
        <v>1833</v>
      </c>
      <c r="D10" s="55">
        <v>649</v>
      </c>
      <c r="E10" s="55">
        <f>C10-D10</f>
        <v>1184</v>
      </c>
      <c r="F10" s="55">
        <v>7363</v>
      </c>
      <c r="G10" s="55">
        <v>7713</v>
      </c>
      <c r="H10" s="55">
        <v>39</v>
      </c>
      <c r="I10" s="57">
        <f>F10-G10+H10</f>
        <v>-311</v>
      </c>
      <c r="J10" s="57">
        <f>E10+I10</f>
        <v>873</v>
      </c>
    </row>
    <row r="11" spans="1:10" ht="18" customHeight="1">
      <c r="A11" s="439"/>
      <c r="B11" s="249" t="s">
        <v>107</v>
      </c>
      <c r="C11" s="55">
        <v>1722</v>
      </c>
      <c r="D11" s="55">
        <v>786</v>
      </c>
      <c r="E11" s="55">
        <f aca="true" t="shared" si="2" ref="E11:E18">C11-D11</f>
        <v>936</v>
      </c>
      <c r="F11" s="55">
        <v>9918</v>
      </c>
      <c r="G11" s="55">
        <v>9149</v>
      </c>
      <c r="H11" s="55">
        <v>40</v>
      </c>
      <c r="I11" s="57">
        <f t="shared" si="1"/>
        <v>809</v>
      </c>
      <c r="J11" s="57">
        <f t="shared" si="0"/>
        <v>1745</v>
      </c>
    </row>
    <row r="12" spans="1:10" ht="18" customHeight="1">
      <c r="A12" s="440"/>
      <c r="B12" s="367" t="s">
        <v>387</v>
      </c>
      <c r="C12" s="368">
        <v>1771</v>
      </c>
      <c r="D12" s="368">
        <v>846</v>
      </c>
      <c r="E12" s="247">
        <f t="shared" si="2"/>
        <v>925</v>
      </c>
      <c r="F12" s="368">
        <v>9321</v>
      </c>
      <c r="G12" s="368">
        <v>10005</v>
      </c>
      <c r="H12" s="368">
        <v>43</v>
      </c>
      <c r="I12" s="248">
        <f>F12-G12+H12</f>
        <v>-641</v>
      </c>
      <c r="J12" s="248">
        <f aca="true" t="shared" si="3" ref="J12:J18">E12+I12</f>
        <v>284</v>
      </c>
    </row>
    <row r="13" spans="1:10" ht="18" customHeight="1">
      <c r="A13" s="435" t="s">
        <v>105</v>
      </c>
      <c r="B13" s="249" t="s">
        <v>90</v>
      </c>
      <c r="C13" s="55">
        <v>4390</v>
      </c>
      <c r="D13" s="55">
        <v>1672</v>
      </c>
      <c r="E13" s="55">
        <f>C13-D13</f>
        <v>2718</v>
      </c>
      <c r="F13" s="55">
        <v>13803</v>
      </c>
      <c r="G13" s="55">
        <v>14939</v>
      </c>
      <c r="H13" s="55">
        <v>-89</v>
      </c>
      <c r="I13" s="57">
        <f>F13-G13+H13</f>
        <v>-1225</v>
      </c>
      <c r="J13" s="57">
        <f t="shared" si="3"/>
        <v>1493</v>
      </c>
    </row>
    <row r="14" spans="1:10" ht="18" customHeight="1">
      <c r="A14" s="439"/>
      <c r="B14" s="249" t="s">
        <v>107</v>
      </c>
      <c r="C14" s="55">
        <v>4152</v>
      </c>
      <c r="D14" s="55">
        <v>2083</v>
      </c>
      <c r="E14" s="55">
        <f>C14-D14</f>
        <v>2069</v>
      </c>
      <c r="F14" s="55">
        <v>19485</v>
      </c>
      <c r="G14" s="55">
        <v>17072</v>
      </c>
      <c r="H14" s="55">
        <v>-19</v>
      </c>
      <c r="I14" s="57">
        <f t="shared" si="1"/>
        <v>2394</v>
      </c>
      <c r="J14" s="57">
        <f t="shared" si="3"/>
        <v>4463</v>
      </c>
    </row>
    <row r="15" spans="1:10" ht="18" customHeight="1">
      <c r="A15" s="440"/>
      <c r="B15" s="367" t="s">
        <v>387</v>
      </c>
      <c r="C15" s="368">
        <v>4393</v>
      </c>
      <c r="D15" s="368">
        <v>2439</v>
      </c>
      <c r="E15" s="247">
        <f t="shared" si="2"/>
        <v>1954</v>
      </c>
      <c r="F15" s="368">
        <v>17737</v>
      </c>
      <c r="G15" s="368">
        <v>19705</v>
      </c>
      <c r="H15" s="368">
        <v>47</v>
      </c>
      <c r="I15" s="248">
        <f>F15-G15+H15</f>
        <v>-1921</v>
      </c>
      <c r="J15" s="248">
        <f t="shared" si="3"/>
        <v>33</v>
      </c>
    </row>
    <row r="16" spans="1:10" ht="18" customHeight="1">
      <c r="A16" s="435" t="s">
        <v>131</v>
      </c>
      <c r="B16" s="249" t="s">
        <v>90</v>
      </c>
      <c r="C16" s="55">
        <v>2128</v>
      </c>
      <c r="D16" s="55">
        <v>902</v>
      </c>
      <c r="E16" s="55">
        <f>C16-D16</f>
        <v>1226</v>
      </c>
      <c r="F16" s="55">
        <v>8087</v>
      </c>
      <c r="G16" s="55">
        <v>7227</v>
      </c>
      <c r="H16" s="55">
        <v>-31</v>
      </c>
      <c r="I16" s="57">
        <f>F16-G16+H16</f>
        <v>829</v>
      </c>
      <c r="J16" s="57">
        <f t="shared" si="3"/>
        <v>2055</v>
      </c>
    </row>
    <row r="17" spans="1:10" ht="18" customHeight="1">
      <c r="A17" s="439"/>
      <c r="B17" s="249" t="s">
        <v>107</v>
      </c>
      <c r="C17" s="55">
        <v>2016</v>
      </c>
      <c r="D17" s="55">
        <v>964</v>
      </c>
      <c r="E17" s="55">
        <f t="shared" si="2"/>
        <v>1052</v>
      </c>
      <c r="F17" s="55">
        <v>9920</v>
      </c>
      <c r="G17" s="55">
        <v>8111</v>
      </c>
      <c r="H17" s="55">
        <v>18</v>
      </c>
      <c r="I17" s="57">
        <f>F17-G17+H17</f>
        <v>1827</v>
      </c>
      <c r="J17" s="57">
        <f t="shared" si="3"/>
        <v>2879</v>
      </c>
    </row>
    <row r="18" spans="1:10" ht="18" customHeight="1">
      <c r="A18" s="440"/>
      <c r="B18" s="367" t="s">
        <v>387</v>
      </c>
      <c r="C18" s="368">
        <v>2106</v>
      </c>
      <c r="D18" s="368">
        <v>1057</v>
      </c>
      <c r="E18" s="247">
        <f t="shared" si="2"/>
        <v>1049</v>
      </c>
      <c r="F18" s="368">
        <v>9247</v>
      </c>
      <c r="G18" s="368">
        <v>9701</v>
      </c>
      <c r="H18" s="368">
        <v>-89</v>
      </c>
      <c r="I18" s="248">
        <f>F18-G18+H18</f>
        <v>-543</v>
      </c>
      <c r="J18" s="248">
        <f t="shared" si="3"/>
        <v>506</v>
      </c>
    </row>
    <row r="19" spans="1:10" ht="18" customHeight="1">
      <c r="A19" s="436" t="s">
        <v>96</v>
      </c>
      <c r="B19" s="249" t="s">
        <v>90</v>
      </c>
      <c r="C19" s="55">
        <v>1099</v>
      </c>
      <c r="D19" s="55">
        <v>683</v>
      </c>
      <c r="E19" s="55">
        <f>C19-D19</f>
        <v>416</v>
      </c>
      <c r="F19" s="55">
        <v>2709</v>
      </c>
      <c r="G19" s="55">
        <v>2785</v>
      </c>
      <c r="H19" s="55" t="s">
        <v>85</v>
      </c>
      <c r="I19" s="55">
        <v>-76</v>
      </c>
      <c r="J19" s="57">
        <f aca="true" t="shared" si="4" ref="J19:J24">E19+I19</f>
        <v>340</v>
      </c>
    </row>
    <row r="20" spans="1:10" ht="18" customHeight="1">
      <c r="A20" s="436"/>
      <c r="B20" s="249" t="s">
        <v>107</v>
      </c>
      <c r="C20" s="55">
        <v>1023</v>
      </c>
      <c r="D20" s="55">
        <v>828</v>
      </c>
      <c r="E20" s="55">
        <f>C20-D20</f>
        <v>195</v>
      </c>
      <c r="F20" s="55">
        <v>4877</v>
      </c>
      <c r="G20" s="55">
        <v>4402</v>
      </c>
      <c r="H20" s="56">
        <v>18</v>
      </c>
      <c r="I20" s="55">
        <f aca="true" t="shared" si="5" ref="I20:I37">F20-G20+H20</f>
        <v>493</v>
      </c>
      <c r="J20" s="57">
        <f t="shared" si="4"/>
        <v>688</v>
      </c>
    </row>
    <row r="21" spans="1:10" ht="18" customHeight="1">
      <c r="A21" s="437"/>
      <c r="B21" s="367" t="s">
        <v>355</v>
      </c>
      <c r="C21" s="369">
        <v>1089</v>
      </c>
      <c r="D21" s="370">
        <v>803</v>
      </c>
      <c r="E21" s="247">
        <f>C21-D21</f>
        <v>286</v>
      </c>
      <c r="F21" s="369">
        <v>4782</v>
      </c>
      <c r="G21" s="371">
        <v>5168</v>
      </c>
      <c r="H21" s="368">
        <v>-45</v>
      </c>
      <c r="I21" s="248">
        <f t="shared" si="5"/>
        <v>-431</v>
      </c>
      <c r="J21" s="248">
        <f t="shared" si="4"/>
        <v>-145</v>
      </c>
    </row>
    <row r="22" spans="1:10" ht="18" customHeight="1">
      <c r="A22" s="435" t="s">
        <v>98</v>
      </c>
      <c r="B22" s="249" t="s">
        <v>90</v>
      </c>
      <c r="C22" s="55">
        <v>888</v>
      </c>
      <c r="D22" s="55">
        <v>341</v>
      </c>
      <c r="E22" s="55">
        <f>C22-D22</f>
        <v>547</v>
      </c>
      <c r="F22" s="55">
        <v>4073</v>
      </c>
      <c r="G22" s="55">
        <v>3786</v>
      </c>
      <c r="H22" s="56">
        <v>-8</v>
      </c>
      <c r="I22" s="55">
        <f t="shared" si="5"/>
        <v>279</v>
      </c>
      <c r="J22" s="57">
        <f t="shared" si="4"/>
        <v>826</v>
      </c>
    </row>
    <row r="23" spans="1:10" ht="18" customHeight="1">
      <c r="A23" s="436"/>
      <c r="B23" s="249" t="s">
        <v>107</v>
      </c>
      <c r="C23" s="55">
        <v>798</v>
      </c>
      <c r="D23" s="55">
        <v>391</v>
      </c>
      <c r="E23" s="55">
        <v>407</v>
      </c>
      <c r="F23" s="55">
        <v>5526</v>
      </c>
      <c r="G23" s="55">
        <v>4934</v>
      </c>
      <c r="H23" s="55">
        <v>-11</v>
      </c>
      <c r="I23" s="55">
        <f t="shared" si="5"/>
        <v>581</v>
      </c>
      <c r="J23" s="57">
        <f t="shared" si="4"/>
        <v>988</v>
      </c>
    </row>
    <row r="24" spans="1:10" ht="18" customHeight="1">
      <c r="A24" s="437"/>
      <c r="B24" s="367" t="s">
        <v>355</v>
      </c>
      <c r="C24" s="368">
        <v>779</v>
      </c>
      <c r="D24" s="368">
        <v>393</v>
      </c>
      <c r="E24" s="247">
        <f>C24-D24</f>
        <v>386</v>
      </c>
      <c r="F24" s="368">
        <v>4973</v>
      </c>
      <c r="G24" s="368">
        <v>5870</v>
      </c>
      <c r="H24" s="368">
        <v>14</v>
      </c>
      <c r="I24" s="248">
        <f t="shared" si="5"/>
        <v>-883</v>
      </c>
      <c r="J24" s="248">
        <f t="shared" si="4"/>
        <v>-497</v>
      </c>
    </row>
    <row r="25" spans="1:10" ht="18" customHeight="1">
      <c r="A25" s="435" t="s">
        <v>89</v>
      </c>
      <c r="B25" s="249" t="s">
        <v>90</v>
      </c>
      <c r="C25" s="55">
        <v>455</v>
      </c>
      <c r="D25" s="55">
        <v>257</v>
      </c>
      <c r="E25" s="55">
        <f aca="true" t="shared" si="6" ref="E25:E36">C25-D25</f>
        <v>198</v>
      </c>
      <c r="F25" s="55">
        <v>2058</v>
      </c>
      <c r="G25" s="55">
        <v>1742</v>
      </c>
      <c r="H25" s="55">
        <v>-6</v>
      </c>
      <c r="I25" s="55">
        <f t="shared" si="5"/>
        <v>310</v>
      </c>
      <c r="J25" s="57">
        <f aca="true" t="shared" si="7" ref="J25:J36">E25+I25</f>
        <v>508</v>
      </c>
    </row>
    <row r="26" spans="1:10" ht="18" customHeight="1">
      <c r="A26" s="436"/>
      <c r="B26" s="249" t="s">
        <v>107</v>
      </c>
      <c r="C26" s="55">
        <v>461</v>
      </c>
      <c r="D26" s="55">
        <v>289</v>
      </c>
      <c r="E26" s="55">
        <f t="shared" si="6"/>
        <v>172</v>
      </c>
      <c r="F26" s="55">
        <v>2953</v>
      </c>
      <c r="G26" s="55">
        <v>1966</v>
      </c>
      <c r="H26" s="55">
        <v>3</v>
      </c>
      <c r="I26" s="55">
        <f t="shared" si="5"/>
        <v>990</v>
      </c>
      <c r="J26" s="57">
        <f t="shared" si="7"/>
        <v>1162</v>
      </c>
    </row>
    <row r="27" spans="1:10" ht="18" customHeight="1">
      <c r="A27" s="437"/>
      <c r="B27" s="367" t="s">
        <v>387</v>
      </c>
      <c r="C27" s="368">
        <v>516</v>
      </c>
      <c r="D27" s="368">
        <v>313</v>
      </c>
      <c r="E27" s="247">
        <f t="shared" si="6"/>
        <v>203</v>
      </c>
      <c r="F27" s="368">
        <v>2829</v>
      </c>
      <c r="G27" s="368">
        <v>2671</v>
      </c>
      <c r="H27" s="368">
        <v>1</v>
      </c>
      <c r="I27" s="248">
        <f t="shared" si="5"/>
        <v>159</v>
      </c>
      <c r="J27" s="248">
        <f t="shared" si="7"/>
        <v>362</v>
      </c>
    </row>
    <row r="28" spans="1:10" ht="18" customHeight="1">
      <c r="A28" s="435" t="s">
        <v>351</v>
      </c>
      <c r="B28" s="250" t="s">
        <v>90</v>
      </c>
      <c r="C28" s="251">
        <v>688</v>
      </c>
      <c r="D28" s="251">
        <v>230</v>
      </c>
      <c r="E28" s="251">
        <f>C28-D28</f>
        <v>458</v>
      </c>
      <c r="F28" s="251">
        <v>3271</v>
      </c>
      <c r="G28" s="251">
        <v>2284</v>
      </c>
      <c r="H28" s="251">
        <v>46</v>
      </c>
      <c r="I28" s="251">
        <f>F28-G28+H28</f>
        <v>1033</v>
      </c>
      <c r="J28" s="252">
        <f>E28+I28</f>
        <v>1491</v>
      </c>
    </row>
    <row r="29" spans="1:10" ht="18" customHeight="1">
      <c r="A29" s="436"/>
      <c r="B29" s="249" t="s">
        <v>107</v>
      </c>
      <c r="C29" s="55">
        <v>711</v>
      </c>
      <c r="D29" s="55">
        <v>225</v>
      </c>
      <c r="E29" s="55">
        <f>C29-D29</f>
        <v>486</v>
      </c>
      <c r="F29" s="55">
        <v>3339</v>
      </c>
      <c r="G29" s="55">
        <v>3028</v>
      </c>
      <c r="H29" s="56">
        <v>3</v>
      </c>
      <c r="I29" s="55">
        <f>F29-G29+H29</f>
        <v>314</v>
      </c>
      <c r="J29" s="57">
        <f>E29+I29</f>
        <v>800</v>
      </c>
    </row>
    <row r="30" spans="1:10" s="21" customFormat="1" ht="18" customHeight="1">
      <c r="A30" s="437"/>
      <c r="B30" s="367" t="s">
        <v>387</v>
      </c>
      <c r="C30" s="368">
        <v>758</v>
      </c>
      <c r="D30" s="368">
        <v>282</v>
      </c>
      <c r="E30" s="247">
        <f>C30-D30</f>
        <v>476</v>
      </c>
      <c r="F30" s="368">
        <v>3668</v>
      </c>
      <c r="G30" s="368">
        <v>3815</v>
      </c>
      <c r="H30" s="368">
        <v>136</v>
      </c>
      <c r="I30" s="248">
        <f>F30-G30+H30</f>
        <v>-11</v>
      </c>
      <c r="J30" s="248">
        <f>E30+I30</f>
        <v>465</v>
      </c>
    </row>
    <row r="31" spans="1:10" ht="18" customHeight="1">
      <c r="A31" s="436" t="s">
        <v>94</v>
      </c>
      <c r="B31" s="249" t="s">
        <v>90</v>
      </c>
      <c r="C31" s="55">
        <v>194</v>
      </c>
      <c r="D31" s="55">
        <v>221</v>
      </c>
      <c r="E31" s="55">
        <f t="shared" si="6"/>
        <v>-27</v>
      </c>
      <c r="F31" s="55">
        <v>503</v>
      </c>
      <c r="G31" s="55">
        <v>544</v>
      </c>
      <c r="H31" s="55">
        <v>-4</v>
      </c>
      <c r="I31" s="55">
        <f t="shared" si="5"/>
        <v>-45</v>
      </c>
      <c r="J31" s="57">
        <f t="shared" si="7"/>
        <v>-72</v>
      </c>
    </row>
    <row r="32" spans="1:10" ht="18" customHeight="1">
      <c r="A32" s="436"/>
      <c r="B32" s="249" t="s">
        <v>107</v>
      </c>
      <c r="C32" s="55">
        <v>160</v>
      </c>
      <c r="D32" s="55">
        <v>239</v>
      </c>
      <c r="E32" s="55">
        <f t="shared" si="6"/>
        <v>-79</v>
      </c>
      <c r="F32" s="55">
        <v>541</v>
      </c>
      <c r="G32" s="55">
        <v>572</v>
      </c>
      <c r="H32" s="55">
        <v>6</v>
      </c>
      <c r="I32" s="55">
        <f t="shared" si="5"/>
        <v>-25</v>
      </c>
      <c r="J32" s="57">
        <f t="shared" si="7"/>
        <v>-104</v>
      </c>
    </row>
    <row r="33" spans="1:10" ht="18" customHeight="1">
      <c r="A33" s="437"/>
      <c r="B33" s="367" t="s">
        <v>405</v>
      </c>
      <c r="C33" s="368">
        <v>184</v>
      </c>
      <c r="D33" s="368">
        <v>240</v>
      </c>
      <c r="E33" s="247">
        <f t="shared" si="6"/>
        <v>-56</v>
      </c>
      <c r="F33" s="368">
        <v>741</v>
      </c>
      <c r="G33" s="368">
        <v>767</v>
      </c>
      <c r="H33" s="368">
        <v>5</v>
      </c>
      <c r="I33" s="248">
        <f t="shared" si="5"/>
        <v>-21</v>
      </c>
      <c r="J33" s="248">
        <f t="shared" si="7"/>
        <v>-77</v>
      </c>
    </row>
    <row r="34" spans="1:10" ht="18" customHeight="1">
      <c r="A34" s="435" t="s">
        <v>99</v>
      </c>
      <c r="B34" s="249" t="s">
        <v>90</v>
      </c>
      <c r="C34" s="55">
        <v>182</v>
      </c>
      <c r="D34" s="55">
        <v>168</v>
      </c>
      <c r="E34" s="55">
        <f t="shared" si="6"/>
        <v>14</v>
      </c>
      <c r="F34" s="55">
        <v>546</v>
      </c>
      <c r="G34" s="55">
        <v>488</v>
      </c>
      <c r="H34" s="55">
        <v>1</v>
      </c>
      <c r="I34" s="55">
        <f t="shared" si="5"/>
        <v>59</v>
      </c>
      <c r="J34" s="57">
        <f t="shared" si="7"/>
        <v>73</v>
      </c>
    </row>
    <row r="35" spans="1:10" ht="18" customHeight="1">
      <c r="A35" s="436"/>
      <c r="B35" s="249" t="s">
        <v>107</v>
      </c>
      <c r="C35" s="55">
        <v>217</v>
      </c>
      <c r="D35" s="55">
        <v>196</v>
      </c>
      <c r="E35" s="55">
        <f t="shared" si="6"/>
        <v>21</v>
      </c>
      <c r="F35" s="55">
        <v>726</v>
      </c>
      <c r="G35" s="55">
        <v>616</v>
      </c>
      <c r="H35" s="56">
        <v>3</v>
      </c>
      <c r="I35" s="55">
        <f t="shared" si="5"/>
        <v>113</v>
      </c>
      <c r="J35" s="57">
        <f t="shared" si="7"/>
        <v>134</v>
      </c>
    </row>
    <row r="36" spans="1:10" ht="18" customHeight="1">
      <c r="A36" s="437"/>
      <c r="B36" s="367" t="s">
        <v>387</v>
      </c>
      <c r="C36" s="368">
        <v>201</v>
      </c>
      <c r="D36" s="368">
        <v>218</v>
      </c>
      <c r="E36" s="247">
        <f t="shared" si="6"/>
        <v>-17</v>
      </c>
      <c r="F36" s="368">
        <v>719</v>
      </c>
      <c r="G36" s="368">
        <v>728</v>
      </c>
      <c r="H36" s="368">
        <v>0</v>
      </c>
      <c r="I36" s="248">
        <f t="shared" si="5"/>
        <v>-9</v>
      </c>
      <c r="J36" s="248">
        <f t="shared" si="7"/>
        <v>-26</v>
      </c>
    </row>
    <row r="37" spans="1:10" ht="18" customHeight="1">
      <c r="A37" s="435" t="s">
        <v>91</v>
      </c>
      <c r="B37" s="249" t="s">
        <v>90</v>
      </c>
      <c r="C37" s="55">
        <v>111</v>
      </c>
      <c r="D37" s="55">
        <v>108</v>
      </c>
      <c r="E37" s="55">
        <f aca="true" t="shared" si="8" ref="E37:E42">C37-D37</f>
        <v>3</v>
      </c>
      <c r="F37" s="55">
        <v>305</v>
      </c>
      <c r="G37" s="55">
        <v>349</v>
      </c>
      <c r="H37" s="55">
        <v>-1</v>
      </c>
      <c r="I37" s="55">
        <f t="shared" si="5"/>
        <v>-45</v>
      </c>
      <c r="J37" s="57">
        <f aca="true" t="shared" si="9" ref="J37:J42">E37+I37</f>
        <v>-42</v>
      </c>
    </row>
    <row r="38" spans="1:10" ht="18" customHeight="1">
      <c r="A38" s="436"/>
      <c r="B38" s="249" t="s">
        <v>107</v>
      </c>
      <c r="C38" s="55">
        <v>100</v>
      </c>
      <c r="D38" s="55">
        <v>131</v>
      </c>
      <c r="E38" s="55">
        <f t="shared" si="8"/>
        <v>-31</v>
      </c>
      <c r="F38" s="55">
        <v>343</v>
      </c>
      <c r="G38" s="55">
        <v>375</v>
      </c>
      <c r="H38" s="55" t="s">
        <v>85</v>
      </c>
      <c r="I38" s="55">
        <v>-32</v>
      </c>
      <c r="J38" s="57">
        <f t="shared" si="9"/>
        <v>-63</v>
      </c>
    </row>
    <row r="39" spans="1:10" ht="18" customHeight="1">
      <c r="A39" s="437"/>
      <c r="B39" s="367" t="s">
        <v>355</v>
      </c>
      <c r="C39" s="368">
        <v>77</v>
      </c>
      <c r="D39" s="368">
        <v>143</v>
      </c>
      <c r="E39" s="247">
        <f t="shared" si="8"/>
        <v>-66</v>
      </c>
      <c r="F39" s="368">
        <v>258</v>
      </c>
      <c r="G39" s="368">
        <v>260</v>
      </c>
      <c r="H39" s="368">
        <v>-4</v>
      </c>
      <c r="I39" s="248">
        <f>F39-G39+H39</f>
        <v>-6</v>
      </c>
      <c r="J39" s="248">
        <f t="shared" si="9"/>
        <v>-72</v>
      </c>
    </row>
    <row r="40" spans="1:10" ht="18" customHeight="1">
      <c r="A40" s="435" t="s">
        <v>141</v>
      </c>
      <c r="B40" s="249" t="s">
        <v>90</v>
      </c>
      <c r="C40" s="55">
        <v>380</v>
      </c>
      <c r="D40" s="55">
        <v>207</v>
      </c>
      <c r="E40" s="55">
        <f t="shared" si="8"/>
        <v>173</v>
      </c>
      <c r="F40" s="55">
        <v>1493</v>
      </c>
      <c r="G40" s="55">
        <v>1363</v>
      </c>
      <c r="H40" s="55">
        <v>-23</v>
      </c>
      <c r="I40" s="55">
        <f>F40-G40+H40</f>
        <v>107</v>
      </c>
      <c r="J40" s="57">
        <f t="shared" si="9"/>
        <v>280</v>
      </c>
    </row>
    <row r="41" spans="1:10" ht="18" customHeight="1">
      <c r="A41" s="436"/>
      <c r="B41" s="249" t="s">
        <v>107</v>
      </c>
      <c r="C41" s="55">
        <v>390</v>
      </c>
      <c r="D41" s="55">
        <v>222</v>
      </c>
      <c r="E41" s="55">
        <f t="shared" si="8"/>
        <v>168</v>
      </c>
      <c r="F41" s="55">
        <v>1951</v>
      </c>
      <c r="G41" s="55">
        <v>1513</v>
      </c>
      <c r="H41" s="55">
        <v>-206</v>
      </c>
      <c r="I41" s="55">
        <f>F41-G41+H41</f>
        <v>232</v>
      </c>
      <c r="J41" s="57">
        <f t="shared" si="9"/>
        <v>400</v>
      </c>
    </row>
    <row r="42" spans="1:10" ht="18" customHeight="1" thickBot="1">
      <c r="A42" s="438"/>
      <c r="B42" s="367" t="s">
        <v>387</v>
      </c>
      <c r="C42" s="368">
        <v>436</v>
      </c>
      <c r="D42" s="368">
        <v>262</v>
      </c>
      <c r="E42" s="253">
        <f t="shared" si="8"/>
        <v>174</v>
      </c>
      <c r="F42" s="368">
        <v>1862</v>
      </c>
      <c r="G42" s="368">
        <v>1841</v>
      </c>
      <c r="H42" s="368">
        <v>-156</v>
      </c>
      <c r="I42" s="254">
        <f>F42-G42+H42</f>
        <v>-135</v>
      </c>
      <c r="J42" s="254">
        <f t="shared" si="9"/>
        <v>39</v>
      </c>
    </row>
  </sheetData>
  <sheetProtection/>
  <mergeCells count="18">
    <mergeCell ref="B2:B3"/>
    <mergeCell ref="C2:E2"/>
    <mergeCell ref="F2:I2"/>
    <mergeCell ref="J2:J3"/>
    <mergeCell ref="A40:A42"/>
    <mergeCell ref="A28:A30"/>
    <mergeCell ref="A16:A18"/>
    <mergeCell ref="A2:A3"/>
    <mergeCell ref="A4:A6"/>
    <mergeCell ref="A10:A12"/>
    <mergeCell ref="A13:A15"/>
    <mergeCell ref="A7:A9"/>
    <mergeCell ref="A19:A21"/>
    <mergeCell ref="A22:A24"/>
    <mergeCell ref="A25:A27"/>
    <mergeCell ref="A31:A33"/>
    <mergeCell ref="A34:A36"/>
    <mergeCell ref="A37:A39"/>
  </mergeCells>
  <printOptions/>
  <pageMargins left="0.75" right="0.75" top="1" bottom="1" header="0.512" footer="0.512"/>
  <pageSetup horizontalDpi="600" verticalDpi="600" orientation="portrait" paperSize="9" scale="95" r:id="rId1"/>
  <colBreaks count="1" manualBreakCount="1">
    <brk id="10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2" sqref="G32"/>
    </sheetView>
  </sheetViews>
  <sheetFormatPr defaultColWidth="8.796875" defaultRowHeight="18.75" customHeight="1"/>
  <cols>
    <col min="1" max="1" width="11.69921875" style="14" customWidth="1"/>
    <col min="2" max="18" width="11" style="14" customWidth="1"/>
    <col min="19" max="16384" width="9.09765625" style="14" customWidth="1"/>
  </cols>
  <sheetData>
    <row r="1" spans="1:18" ht="18.75" customHeight="1" thickBot="1">
      <c r="A1" s="178" t="s">
        <v>256</v>
      </c>
      <c r="B1" s="58"/>
      <c r="C1" s="5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 t="s">
        <v>267</v>
      </c>
    </row>
    <row r="2" spans="1:18" s="23" customFormat="1" ht="30" customHeight="1">
      <c r="A2" s="59"/>
      <c r="B2" s="141" t="s">
        <v>60</v>
      </c>
      <c r="C2" s="142" t="s">
        <v>66</v>
      </c>
      <c r="D2" s="142" t="s">
        <v>67</v>
      </c>
      <c r="E2" s="142" t="s">
        <v>182</v>
      </c>
      <c r="F2" s="142" t="s">
        <v>58</v>
      </c>
      <c r="G2" s="142" t="s">
        <v>69</v>
      </c>
      <c r="H2" s="142" t="s">
        <v>65</v>
      </c>
      <c r="I2" s="143" t="s">
        <v>64</v>
      </c>
      <c r="J2" s="144" t="s">
        <v>351</v>
      </c>
      <c r="K2" s="144" t="s">
        <v>59</v>
      </c>
      <c r="L2" s="142" t="s">
        <v>62</v>
      </c>
      <c r="M2" s="142" t="s">
        <v>70</v>
      </c>
      <c r="N2" s="142" t="s">
        <v>63</v>
      </c>
      <c r="O2" s="142" t="s">
        <v>183</v>
      </c>
      <c r="P2" s="145" t="s">
        <v>184</v>
      </c>
      <c r="Q2" s="142" t="s">
        <v>185</v>
      </c>
      <c r="R2" s="143" t="s">
        <v>186</v>
      </c>
    </row>
    <row r="3" spans="1:18" ht="21" customHeight="1">
      <c r="A3" s="450" t="s">
        <v>0</v>
      </c>
      <c r="B3" s="447" t="s">
        <v>15</v>
      </c>
      <c r="C3" s="62">
        <v>880</v>
      </c>
      <c r="D3" s="62">
        <v>4752</v>
      </c>
      <c r="E3" s="62">
        <v>16660</v>
      </c>
      <c r="F3" s="62">
        <v>9131</v>
      </c>
      <c r="G3" s="255">
        <v>6273</v>
      </c>
      <c r="H3" s="62">
        <v>1107</v>
      </c>
      <c r="I3" s="63">
        <v>438</v>
      </c>
      <c r="J3" s="79">
        <v>667</v>
      </c>
      <c r="K3" s="79">
        <v>104</v>
      </c>
      <c r="L3" s="62">
        <v>342</v>
      </c>
      <c r="M3" s="62">
        <v>100</v>
      </c>
      <c r="N3" s="62">
        <v>6656</v>
      </c>
      <c r="O3" s="62">
        <v>9591</v>
      </c>
      <c r="P3" s="62">
        <v>7851</v>
      </c>
      <c r="Q3" s="62">
        <v>1052</v>
      </c>
      <c r="R3" s="63">
        <f>SUM(B3:Q3)</f>
        <v>65604</v>
      </c>
    </row>
    <row r="4" spans="1:18" ht="21" customHeight="1">
      <c r="A4" s="451"/>
      <c r="B4" s="448"/>
      <c r="C4" s="65">
        <v>1</v>
      </c>
      <c r="D4" s="66">
        <v>333</v>
      </c>
      <c r="E4" s="66">
        <v>959</v>
      </c>
      <c r="F4" s="66">
        <v>846</v>
      </c>
      <c r="G4" s="66">
        <v>119</v>
      </c>
      <c r="H4" s="66">
        <v>240</v>
      </c>
      <c r="I4" s="67">
        <v>19</v>
      </c>
      <c r="J4" s="81">
        <v>79</v>
      </c>
      <c r="K4" s="80">
        <v>0</v>
      </c>
      <c r="L4" s="65">
        <v>0</v>
      </c>
      <c r="M4" s="65">
        <v>0</v>
      </c>
      <c r="N4" s="66">
        <v>184</v>
      </c>
      <c r="O4" s="66">
        <v>2525</v>
      </c>
      <c r="P4" s="66">
        <v>1642</v>
      </c>
      <c r="Q4" s="66">
        <v>264</v>
      </c>
      <c r="R4" s="67">
        <f>SUM(B4:Q4)</f>
        <v>7211</v>
      </c>
    </row>
    <row r="5" spans="1:18" ht="21" customHeight="1">
      <c r="A5" s="450" t="s">
        <v>1</v>
      </c>
      <c r="B5" s="62">
        <v>668</v>
      </c>
      <c r="C5" s="447" t="s">
        <v>68</v>
      </c>
      <c r="D5" s="62">
        <v>2165</v>
      </c>
      <c r="E5" s="62">
        <v>413</v>
      </c>
      <c r="F5" s="62">
        <v>3446</v>
      </c>
      <c r="G5" s="62">
        <v>2762</v>
      </c>
      <c r="H5" s="62">
        <v>307</v>
      </c>
      <c r="I5" s="63">
        <v>2056</v>
      </c>
      <c r="J5" s="82">
        <v>43</v>
      </c>
      <c r="K5" s="79">
        <v>128</v>
      </c>
      <c r="L5" s="62">
        <v>221</v>
      </c>
      <c r="M5" s="62">
        <v>38</v>
      </c>
      <c r="N5" s="62">
        <v>114</v>
      </c>
      <c r="O5" s="62">
        <v>1013</v>
      </c>
      <c r="P5" s="62">
        <v>1650</v>
      </c>
      <c r="Q5" s="62">
        <v>94</v>
      </c>
      <c r="R5" s="63">
        <f>SUM(B5:Q5)</f>
        <v>15118</v>
      </c>
    </row>
    <row r="6" spans="1:18" ht="21" customHeight="1">
      <c r="A6" s="451"/>
      <c r="B6" s="66">
        <v>144</v>
      </c>
      <c r="C6" s="448"/>
      <c r="D6" s="66">
        <v>304</v>
      </c>
      <c r="E6" s="68">
        <v>75</v>
      </c>
      <c r="F6" s="66">
        <v>250</v>
      </c>
      <c r="G6" s="66">
        <v>175</v>
      </c>
      <c r="H6" s="66">
        <v>190</v>
      </c>
      <c r="I6" s="67">
        <v>159</v>
      </c>
      <c r="J6" s="80">
        <v>23</v>
      </c>
      <c r="K6" s="81">
        <v>20</v>
      </c>
      <c r="L6" s="66">
        <v>9</v>
      </c>
      <c r="M6" s="65">
        <v>0</v>
      </c>
      <c r="N6" s="66">
        <v>1</v>
      </c>
      <c r="O6" s="66">
        <v>456</v>
      </c>
      <c r="P6" s="66">
        <v>311</v>
      </c>
      <c r="Q6" s="66">
        <v>67</v>
      </c>
      <c r="R6" s="67">
        <f aca="true" t="shared" si="0" ref="R6:R34">SUM(B6:Q6)</f>
        <v>2184</v>
      </c>
    </row>
    <row r="7" spans="1:18" ht="21" customHeight="1">
      <c r="A7" s="450" t="s">
        <v>2</v>
      </c>
      <c r="B7" s="62">
        <v>1526</v>
      </c>
      <c r="C7" s="62">
        <v>1189</v>
      </c>
      <c r="D7" s="447" t="s">
        <v>68</v>
      </c>
      <c r="E7" s="62">
        <v>4342</v>
      </c>
      <c r="F7" s="62">
        <v>5782</v>
      </c>
      <c r="G7" s="62">
        <v>1050</v>
      </c>
      <c r="H7" s="62">
        <v>2562</v>
      </c>
      <c r="I7" s="63">
        <v>1819</v>
      </c>
      <c r="J7" s="79">
        <v>673</v>
      </c>
      <c r="K7" s="79">
        <v>23</v>
      </c>
      <c r="L7" s="62">
        <v>124</v>
      </c>
      <c r="M7" s="62">
        <v>11</v>
      </c>
      <c r="N7" s="62">
        <v>271</v>
      </c>
      <c r="O7" s="62">
        <v>5723</v>
      </c>
      <c r="P7" s="62">
        <v>6743</v>
      </c>
      <c r="Q7" s="62">
        <v>463</v>
      </c>
      <c r="R7" s="63">
        <f t="shared" si="0"/>
        <v>32301</v>
      </c>
    </row>
    <row r="8" spans="1:18" ht="21" customHeight="1">
      <c r="A8" s="451"/>
      <c r="B8" s="66">
        <v>433</v>
      </c>
      <c r="C8" s="66">
        <v>89</v>
      </c>
      <c r="D8" s="448"/>
      <c r="E8" s="66">
        <v>212</v>
      </c>
      <c r="F8" s="66">
        <v>446</v>
      </c>
      <c r="G8" s="66">
        <v>2</v>
      </c>
      <c r="H8" s="66">
        <v>566</v>
      </c>
      <c r="I8" s="67">
        <v>77</v>
      </c>
      <c r="J8" s="81">
        <v>75</v>
      </c>
      <c r="K8" s="80">
        <v>1</v>
      </c>
      <c r="L8" s="65">
        <v>0</v>
      </c>
      <c r="M8" s="65">
        <v>0</v>
      </c>
      <c r="N8" s="66">
        <v>13</v>
      </c>
      <c r="O8" s="66">
        <v>1189</v>
      </c>
      <c r="P8" s="66">
        <v>1093</v>
      </c>
      <c r="Q8" s="66">
        <v>163</v>
      </c>
      <c r="R8" s="67">
        <f t="shared" si="0"/>
        <v>4359</v>
      </c>
    </row>
    <row r="9" spans="1:18" ht="21" customHeight="1">
      <c r="A9" s="450" t="s">
        <v>106</v>
      </c>
      <c r="B9" s="62">
        <v>5953</v>
      </c>
      <c r="C9" s="62">
        <v>338</v>
      </c>
      <c r="D9" s="61">
        <v>4365</v>
      </c>
      <c r="E9" s="447" t="s">
        <v>15</v>
      </c>
      <c r="F9" s="62">
        <v>3302</v>
      </c>
      <c r="G9" s="62">
        <v>415</v>
      </c>
      <c r="H9" s="62">
        <v>1521</v>
      </c>
      <c r="I9" s="63">
        <v>177</v>
      </c>
      <c r="J9" s="79">
        <v>8165</v>
      </c>
      <c r="K9" s="82">
        <v>4</v>
      </c>
      <c r="L9" s="70">
        <v>36</v>
      </c>
      <c r="M9" s="70">
        <v>11</v>
      </c>
      <c r="N9" s="62">
        <v>159</v>
      </c>
      <c r="O9" s="62">
        <v>7581</v>
      </c>
      <c r="P9" s="62">
        <v>6074</v>
      </c>
      <c r="Q9" s="62">
        <v>762</v>
      </c>
      <c r="R9" s="63">
        <f t="shared" si="0"/>
        <v>38863</v>
      </c>
    </row>
    <row r="10" spans="1:18" ht="21" customHeight="1">
      <c r="A10" s="451"/>
      <c r="B10" s="66">
        <v>1325</v>
      </c>
      <c r="C10" s="66">
        <v>2</v>
      </c>
      <c r="D10" s="64">
        <v>375</v>
      </c>
      <c r="E10" s="448"/>
      <c r="F10" s="66">
        <v>297</v>
      </c>
      <c r="G10" s="66">
        <v>1</v>
      </c>
      <c r="H10" s="66">
        <v>327</v>
      </c>
      <c r="I10" s="67">
        <v>18</v>
      </c>
      <c r="J10" s="81">
        <v>479</v>
      </c>
      <c r="K10" s="80">
        <v>1</v>
      </c>
      <c r="L10" s="65">
        <v>0</v>
      </c>
      <c r="M10" s="65">
        <v>0</v>
      </c>
      <c r="N10" s="66">
        <v>0</v>
      </c>
      <c r="O10" s="66">
        <v>2662</v>
      </c>
      <c r="P10" s="66">
        <v>1909</v>
      </c>
      <c r="Q10" s="66">
        <v>196</v>
      </c>
      <c r="R10" s="67">
        <f>SUM(B10:Q10)</f>
        <v>7592</v>
      </c>
    </row>
    <row r="11" spans="1:18" ht="21" customHeight="1">
      <c r="A11" s="450" t="s">
        <v>3</v>
      </c>
      <c r="B11" s="62">
        <v>6278</v>
      </c>
      <c r="C11" s="62">
        <v>1854</v>
      </c>
      <c r="D11" s="62">
        <v>7853</v>
      </c>
      <c r="E11" s="62">
        <v>4998</v>
      </c>
      <c r="F11" s="447" t="s">
        <v>15</v>
      </c>
      <c r="G11" s="62">
        <v>3376</v>
      </c>
      <c r="H11" s="62">
        <v>2245</v>
      </c>
      <c r="I11" s="63">
        <v>1275</v>
      </c>
      <c r="J11" s="79">
        <v>271</v>
      </c>
      <c r="K11" s="79">
        <v>76</v>
      </c>
      <c r="L11" s="62">
        <v>275</v>
      </c>
      <c r="M11" s="62">
        <v>42</v>
      </c>
      <c r="N11" s="62">
        <v>605</v>
      </c>
      <c r="O11" s="62">
        <v>5637</v>
      </c>
      <c r="P11" s="62">
        <v>3515</v>
      </c>
      <c r="Q11" s="62">
        <v>453</v>
      </c>
      <c r="R11" s="63">
        <f t="shared" si="0"/>
        <v>38753</v>
      </c>
    </row>
    <row r="12" spans="1:18" ht="21" customHeight="1">
      <c r="A12" s="451"/>
      <c r="B12" s="66">
        <v>731</v>
      </c>
      <c r="C12" s="66">
        <v>140</v>
      </c>
      <c r="D12" s="66">
        <v>386</v>
      </c>
      <c r="E12" s="66">
        <v>263</v>
      </c>
      <c r="F12" s="448"/>
      <c r="G12" s="66">
        <v>251</v>
      </c>
      <c r="H12" s="66">
        <v>236</v>
      </c>
      <c r="I12" s="67">
        <v>31</v>
      </c>
      <c r="J12" s="80">
        <v>29</v>
      </c>
      <c r="K12" s="81">
        <v>1</v>
      </c>
      <c r="L12" s="66">
        <v>4</v>
      </c>
      <c r="M12" s="65">
        <v>0</v>
      </c>
      <c r="N12" s="66">
        <v>30</v>
      </c>
      <c r="O12" s="66">
        <v>1249</v>
      </c>
      <c r="P12" s="66">
        <v>675</v>
      </c>
      <c r="Q12" s="66">
        <v>145</v>
      </c>
      <c r="R12" s="67">
        <f t="shared" si="0"/>
        <v>4171</v>
      </c>
    </row>
    <row r="13" spans="1:18" ht="21" customHeight="1">
      <c r="A13" s="450" t="s">
        <v>4</v>
      </c>
      <c r="B13" s="62">
        <v>2849</v>
      </c>
      <c r="C13" s="62">
        <v>3212</v>
      </c>
      <c r="D13" s="62">
        <v>1553</v>
      </c>
      <c r="E13" s="62">
        <v>728</v>
      </c>
      <c r="F13" s="62">
        <v>5186</v>
      </c>
      <c r="G13" s="447" t="s">
        <v>68</v>
      </c>
      <c r="H13" s="62">
        <v>297</v>
      </c>
      <c r="I13" s="63">
        <v>652</v>
      </c>
      <c r="J13" s="79">
        <v>32</v>
      </c>
      <c r="K13" s="79">
        <v>1045</v>
      </c>
      <c r="L13" s="62">
        <v>1517</v>
      </c>
      <c r="M13" s="62">
        <v>346</v>
      </c>
      <c r="N13" s="62">
        <v>751</v>
      </c>
      <c r="O13" s="62">
        <v>1736</v>
      </c>
      <c r="P13" s="62">
        <v>1690</v>
      </c>
      <c r="Q13" s="62">
        <v>92</v>
      </c>
      <c r="R13" s="63">
        <f t="shared" si="0"/>
        <v>21686</v>
      </c>
    </row>
    <row r="14" spans="1:18" ht="21" customHeight="1">
      <c r="A14" s="451"/>
      <c r="B14" s="66">
        <v>360</v>
      </c>
      <c r="C14" s="66">
        <v>134</v>
      </c>
      <c r="D14" s="66">
        <v>171</v>
      </c>
      <c r="E14" s="66">
        <v>114</v>
      </c>
      <c r="F14" s="66">
        <v>301</v>
      </c>
      <c r="G14" s="448"/>
      <c r="H14" s="66">
        <v>58</v>
      </c>
      <c r="I14" s="67">
        <v>19</v>
      </c>
      <c r="J14" s="80">
        <v>27</v>
      </c>
      <c r="K14" s="81">
        <v>221</v>
      </c>
      <c r="L14" s="66">
        <v>252</v>
      </c>
      <c r="M14" s="66">
        <v>5</v>
      </c>
      <c r="N14" s="66">
        <v>21</v>
      </c>
      <c r="O14" s="66">
        <v>822</v>
      </c>
      <c r="P14" s="66">
        <v>470</v>
      </c>
      <c r="Q14" s="66">
        <v>42</v>
      </c>
      <c r="R14" s="67">
        <f t="shared" si="0"/>
        <v>3017</v>
      </c>
    </row>
    <row r="15" spans="1:18" ht="21" customHeight="1">
      <c r="A15" s="450" t="s">
        <v>5</v>
      </c>
      <c r="B15" s="62">
        <v>1309</v>
      </c>
      <c r="C15" s="62">
        <v>360</v>
      </c>
      <c r="D15" s="62">
        <v>6400</v>
      </c>
      <c r="E15" s="62">
        <v>3930</v>
      </c>
      <c r="F15" s="62">
        <v>3628</v>
      </c>
      <c r="G15" s="62">
        <v>432</v>
      </c>
      <c r="H15" s="447" t="s">
        <v>68</v>
      </c>
      <c r="I15" s="63">
        <v>413</v>
      </c>
      <c r="J15" s="79">
        <v>271</v>
      </c>
      <c r="K15" s="79">
        <v>10</v>
      </c>
      <c r="L15" s="62">
        <v>47</v>
      </c>
      <c r="M15" s="70">
        <v>12</v>
      </c>
      <c r="N15" s="62">
        <v>88</v>
      </c>
      <c r="O15" s="62">
        <v>3306</v>
      </c>
      <c r="P15" s="62">
        <v>2141</v>
      </c>
      <c r="Q15" s="62">
        <v>228</v>
      </c>
      <c r="R15" s="63">
        <f t="shared" si="0"/>
        <v>22575</v>
      </c>
    </row>
    <row r="16" spans="1:18" ht="21" customHeight="1">
      <c r="A16" s="451"/>
      <c r="B16" s="66">
        <v>262</v>
      </c>
      <c r="C16" s="66">
        <v>29</v>
      </c>
      <c r="D16" s="66">
        <v>296</v>
      </c>
      <c r="E16" s="66">
        <v>162</v>
      </c>
      <c r="F16" s="66">
        <v>268</v>
      </c>
      <c r="G16" s="66">
        <v>0</v>
      </c>
      <c r="H16" s="448"/>
      <c r="I16" s="67">
        <v>28</v>
      </c>
      <c r="J16" s="80">
        <v>13</v>
      </c>
      <c r="K16" s="80">
        <v>0</v>
      </c>
      <c r="L16" s="66">
        <v>0</v>
      </c>
      <c r="M16" s="65">
        <v>0</v>
      </c>
      <c r="N16" s="66">
        <v>1</v>
      </c>
      <c r="O16" s="66">
        <v>572</v>
      </c>
      <c r="P16" s="66">
        <v>419</v>
      </c>
      <c r="Q16" s="66">
        <v>55</v>
      </c>
      <c r="R16" s="67">
        <f t="shared" si="0"/>
        <v>2105</v>
      </c>
    </row>
    <row r="17" spans="1:18" ht="21" customHeight="1">
      <c r="A17" s="450" t="s">
        <v>6</v>
      </c>
      <c r="B17" s="62">
        <v>347</v>
      </c>
      <c r="C17" s="62">
        <v>2086</v>
      </c>
      <c r="D17" s="62">
        <v>2918</v>
      </c>
      <c r="E17" s="62">
        <v>345</v>
      </c>
      <c r="F17" s="62">
        <v>2187</v>
      </c>
      <c r="G17" s="62">
        <v>617</v>
      </c>
      <c r="H17" s="62">
        <v>286</v>
      </c>
      <c r="I17" s="456" t="s">
        <v>15</v>
      </c>
      <c r="J17" s="82">
        <v>28</v>
      </c>
      <c r="K17" s="79">
        <v>18</v>
      </c>
      <c r="L17" s="62">
        <v>58</v>
      </c>
      <c r="M17" s="70">
        <v>11</v>
      </c>
      <c r="N17" s="62">
        <v>76</v>
      </c>
      <c r="O17" s="62">
        <v>711</v>
      </c>
      <c r="P17" s="62">
        <v>1547</v>
      </c>
      <c r="Q17" s="62">
        <v>59</v>
      </c>
      <c r="R17" s="63">
        <f t="shared" si="0"/>
        <v>11294</v>
      </c>
    </row>
    <row r="18" spans="1:18" ht="21" customHeight="1">
      <c r="A18" s="451"/>
      <c r="B18" s="66">
        <v>55</v>
      </c>
      <c r="C18" s="66">
        <v>355</v>
      </c>
      <c r="D18" s="66">
        <v>201</v>
      </c>
      <c r="E18" s="66">
        <v>37</v>
      </c>
      <c r="F18" s="66">
        <v>135</v>
      </c>
      <c r="G18" s="66">
        <v>11</v>
      </c>
      <c r="H18" s="66">
        <v>169</v>
      </c>
      <c r="I18" s="457"/>
      <c r="J18" s="80">
        <v>10</v>
      </c>
      <c r="K18" s="81">
        <v>0</v>
      </c>
      <c r="L18" s="66">
        <v>0</v>
      </c>
      <c r="M18" s="65">
        <v>0</v>
      </c>
      <c r="N18" s="65">
        <v>0</v>
      </c>
      <c r="O18" s="66">
        <v>260</v>
      </c>
      <c r="P18" s="66">
        <v>154</v>
      </c>
      <c r="Q18" s="66">
        <v>20</v>
      </c>
      <c r="R18" s="67">
        <f t="shared" si="0"/>
        <v>1407</v>
      </c>
    </row>
    <row r="19" spans="1:18" ht="21" customHeight="1">
      <c r="A19" s="450" t="s">
        <v>351</v>
      </c>
      <c r="B19" s="62">
        <v>357</v>
      </c>
      <c r="C19" s="70">
        <v>27</v>
      </c>
      <c r="D19" s="62">
        <v>719</v>
      </c>
      <c r="E19" s="62">
        <v>8046</v>
      </c>
      <c r="F19" s="62">
        <v>171</v>
      </c>
      <c r="G19" s="62">
        <v>29</v>
      </c>
      <c r="H19" s="62">
        <v>125</v>
      </c>
      <c r="I19" s="71">
        <v>12</v>
      </c>
      <c r="J19" s="460" t="s">
        <v>68</v>
      </c>
      <c r="K19" s="82">
        <v>1</v>
      </c>
      <c r="L19" s="70">
        <v>2</v>
      </c>
      <c r="M19" s="70">
        <v>0</v>
      </c>
      <c r="N19" s="62">
        <v>6</v>
      </c>
      <c r="O19" s="62">
        <v>3331</v>
      </c>
      <c r="P19" s="62">
        <v>2630</v>
      </c>
      <c r="Q19" s="62">
        <v>177</v>
      </c>
      <c r="R19" s="63">
        <f>SUM(B19:Q19)</f>
        <v>15633</v>
      </c>
    </row>
    <row r="20" spans="1:18" ht="21" customHeight="1">
      <c r="A20" s="451"/>
      <c r="B20" s="66">
        <v>84</v>
      </c>
      <c r="C20" s="65">
        <v>0</v>
      </c>
      <c r="D20" s="66">
        <v>82</v>
      </c>
      <c r="E20" s="66">
        <v>764</v>
      </c>
      <c r="F20" s="66">
        <v>1</v>
      </c>
      <c r="G20" s="66">
        <v>0</v>
      </c>
      <c r="H20" s="66">
        <v>23</v>
      </c>
      <c r="I20" s="69">
        <v>0</v>
      </c>
      <c r="J20" s="461"/>
      <c r="K20" s="80">
        <v>0</v>
      </c>
      <c r="L20" s="65">
        <v>0</v>
      </c>
      <c r="M20" s="65">
        <v>0</v>
      </c>
      <c r="N20" s="65">
        <v>0</v>
      </c>
      <c r="O20" s="66">
        <v>565</v>
      </c>
      <c r="P20" s="66">
        <v>455</v>
      </c>
      <c r="Q20" s="66">
        <v>24</v>
      </c>
      <c r="R20" s="67">
        <f>SUM(B20:Q20)</f>
        <v>1998</v>
      </c>
    </row>
    <row r="21" spans="1:18" ht="21" customHeight="1">
      <c r="A21" s="450" t="s">
        <v>7</v>
      </c>
      <c r="B21" s="62">
        <v>364</v>
      </c>
      <c r="C21" s="62">
        <v>622</v>
      </c>
      <c r="D21" s="62">
        <v>248</v>
      </c>
      <c r="E21" s="62">
        <v>84</v>
      </c>
      <c r="F21" s="62">
        <v>640</v>
      </c>
      <c r="G21" s="62">
        <v>2611</v>
      </c>
      <c r="H21" s="62">
        <v>45</v>
      </c>
      <c r="I21" s="63">
        <v>99</v>
      </c>
      <c r="J21" s="82">
        <v>3</v>
      </c>
      <c r="K21" s="460" t="s">
        <v>68</v>
      </c>
      <c r="L21" s="62">
        <v>601</v>
      </c>
      <c r="M21" s="62">
        <v>160</v>
      </c>
      <c r="N21" s="62">
        <v>96</v>
      </c>
      <c r="O21" s="62">
        <v>268</v>
      </c>
      <c r="P21" s="62">
        <v>378</v>
      </c>
      <c r="Q21" s="62">
        <v>21</v>
      </c>
      <c r="R21" s="63">
        <f t="shared" si="0"/>
        <v>6240</v>
      </c>
    </row>
    <row r="22" spans="1:18" ht="21" customHeight="1">
      <c r="A22" s="451"/>
      <c r="B22" s="66">
        <v>54</v>
      </c>
      <c r="C22" s="66">
        <v>21</v>
      </c>
      <c r="D22" s="66">
        <v>31</v>
      </c>
      <c r="E22" s="66">
        <v>17</v>
      </c>
      <c r="F22" s="66">
        <v>34</v>
      </c>
      <c r="G22" s="66">
        <v>209</v>
      </c>
      <c r="H22" s="66">
        <v>14</v>
      </c>
      <c r="I22" s="67">
        <v>3</v>
      </c>
      <c r="J22" s="80">
        <v>6</v>
      </c>
      <c r="K22" s="461"/>
      <c r="L22" s="66">
        <v>48</v>
      </c>
      <c r="M22" s="66">
        <v>1</v>
      </c>
      <c r="N22" s="65">
        <v>1</v>
      </c>
      <c r="O22" s="66">
        <v>163</v>
      </c>
      <c r="P22" s="66">
        <v>109</v>
      </c>
      <c r="Q22" s="66">
        <v>14</v>
      </c>
      <c r="R22" s="67">
        <f t="shared" si="0"/>
        <v>725</v>
      </c>
    </row>
    <row r="23" spans="1:18" ht="21" customHeight="1">
      <c r="A23" s="450" t="s">
        <v>8</v>
      </c>
      <c r="B23" s="62">
        <v>546</v>
      </c>
      <c r="C23" s="62">
        <v>319</v>
      </c>
      <c r="D23" s="62">
        <v>234</v>
      </c>
      <c r="E23" s="62">
        <v>89</v>
      </c>
      <c r="F23" s="62">
        <v>645</v>
      </c>
      <c r="G23" s="62">
        <v>2336</v>
      </c>
      <c r="H23" s="62">
        <v>44</v>
      </c>
      <c r="I23" s="63">
        <v>69</v>
      </c>
      <c r="J23" s="82">
        <v>12</v>
      </c>
      <c r="K23" s="79">
        <v>542</v>
      </c>
      <c r="L23" s="447" t="s">
        <v>124</v>
      </c>
      <c r="M23" s="62">
        <v>323</v>
      </c>
      <c r="N23" s="62">
        <v>164</v>
      </c>
      <c r="O23" s="62">
        <v>306</v>
      </c>
      <c r="P23" s="62">
        <v>542</v>
      </c>
      <c r="Q23" s="62">
        <v>18</v>
      </c>
      <c r="R23" s="63">
        <f t="shared" si="0"/>
        <v>6189</v>
      </c>
    </row>
    <row r="24" spans="1:18" ht="21" customHeight="1">
      <c r="A24" s="451"/>
      <c r="B24" s="66">
        <v>69</v>
      </c>
      <c r="C24" s="66">
        <v>2</v>
      </c>
      <c r="D24" s="66">
        <v>29</v>
      </c>
      <c r="E24" s="66">
        <v>20</v>
      </c>
      <c r="F24" s="66">
        <v>44</v>
      </c>
      <c r="G24" s="66">
        <v>245</v>
      </c>
      <c r="H24" s="66">
        <v>19</v>
      </c>
      <c r="I24" s="67">
        <v>0</v>
      </c>
      <c r="J24" s="80">
        <v>1</v>
      </c>
      <c r="K24" s="81">
        <v>41</v>
      </c>
      <c r="L24" s="448"/>
      <c r="M24" s="66">
        <v>1</v>
      </c>
      <c r="N24" s="65">
        <v>6</v>
      </c>
      <c r="O24" s="66">
        <v>195</v>
      </c>
      <c r="P24" s="66">
        <v>112</v>
      </c>
      <c r="Q24" s="66">
        <v>10</v>
      </c>
      <c r="R24" s="67">
        <f t="shared" si="0"/>
        <v>794</v>
      </c>
    </row>
    <row r="25" spans="1:18" ht="21" customHeight="1">
      <c r="A25" s="450" t="s">
        <v>9</v>
      </c>
      <c r="B25" s="62">
        <v>297</v>
      </c>
      <c r="C25" s="62">
        <v>94</v>
      </c>
      <c r="D25" s="62">
        <v>97</v>
      </c>
      <c r="E25" s="62">
        <v>34</v>
      </c>
      <c r="F25" s="62">
        <v>280</v>
      </c>
      <c r="G25" s="62">
        <v>829</v>
      </c>
      <c r="H25" s="62">
        <v>21</v>
      </c>
      <c r="I25" s="63">
        <v>24</v>
      </c>
      <c r="J25" s="82">
        <v>3</v>
      </c>
      <c r="K25" s="79">
        <v>178</v>
      </c>
      <c r="L25" s="62">
        <v>574</v>
      </c>
      <c r="M25" s="447" t="s">
        <v>124</v>
      </c>
      <c r="N25" s="62">
        <v>235</v>
      </c>
      <c r="O25" s="62">
        <v>177</v>
      </c>
      <c r="P25" s="62">
        <v>1013</v>
      </c>
      <c r="Q25" s="62">
        <v>22</v>
      </c>
      <c r="R25" s="63">
        <f t="shared" si="0"/>
        <v>3878</v>
      </c>
    </row>
    <row r="26" spans="1:18" ht="21" customHeight="1">
      <c r="A26" s="451"/>
      <c r="B26" s="66">
        <v>48</v>
      </c>
      <c r="C26" s="66">
        <v>0</v>
      </c>
      <c r="D26" s="66">
        <v>15</v>
      </c>
      <c r="E26" s="66">
        <v>12</v>
      </c>
      <c r="F26" s="66">
        <v>35</v>
      </c>
      <c r="G26" s="66">
        <v>144</v>
      </c>
      <c r="H26" s="66">
        <v>11</v>
      </c>
      <c r="I26" s="69">
        <v>0</v>
      </c>
      <c r="J26" s="80">
        <v>2</v>
      </c>
      <c r="K26" s="81">
        <v>24</v>
      </c>
      <c r="L26" s="66">
        <v>105</v>
      </c>
      <c r="M26" s="448"/>
      <c r="N26" s="66">
        <v>2</v>
      </c>
      <c r="O26" s="66">
        <v>60</v>
      </c>
      <c r="P26" s="66">
        <v>133</v>
      </c>
      <c r="Q26" s="66">
        <v>5</v>
      </c>
      <c r="R26" s="67">
        <f t="shared" si="0"/>
        <v>596</v>
      </c>
    </row>
    <row r="27" spans="1:18" ht="21" customHeight="1">
      <c r="A27" s="450" t="s">
        <v>10</v>
      </c>
      <c r="B27" s="62">
        <v>3433</v>
      </c>
      <c r="C27" s="62">
        <v>69</v>
      </c>
      <c r="D27" s="62">
        <v>497</v>
      </c>
      <c r="E27" s="62">
        <v>336</v>
      </c>
      <c r="F27" s="62">
        <v>736</v>
      </c>
      <c r="G27" s="62">
        <v>1436</v>
      </c>
      <c r="H27" s="62">
        <v>46</v>
      </c>
      <c r="I27" s="63">
        <v>37</v>
      </c>
      <c r="J27" s="79">
        <v>13</v>
      </c>
      <c r="K27" s="79">
        <v>22</v>
      </c>
      <c r="L27" s="62">
        <v>127</v>
      </c>
      <c r="M27" s="62">
        <v>78</v>
      </c>
      <c r="N27" s="447" t="s">
        <v>68</v>
      </c>
      <c r="O27" s="62">
        <v>669</v>
      </c>
      <c r="P27" s="62">
        <v>2221</v>
      </c>
      <c r="Q27" s="62">
        <v>74</v>
      </c>
      <c r="R27" s="63">
        <f t="shared" si="0"/>
        <v>9794</v>
      </c>
    </row>
    <row r="28" spans="1:18" ht="21" customHeight="1">
      <c r="A28" s="451"/>
      <c r="B28" s="66">
        <v>362</v>
      </c>
      <c r="C28" s="65">
        <v>1</v>
      </c>
      <c r="D28" s="66">
        <v>52</v>
      </c>
      <c r="E28" s="66">
        <v>50</v>
      </c>
      <c r="F28" s="66">
        <v>145</v>
      </c>
      <c r="G28" s="66">
        <v>6</v>
      </c>
      <c r="H28" s="66">
        <v>13</v>
      </c>
      <c r="I28" s="69">
        <v>1</v>
      </c>
      <c r="J28" s="80">
        <v>2</v>
      </c>
      <c r="K28" s="80">
        <v>0</v>
      </c>
      <c r="L28" s="66">
        <v>0</v>
      </c>
      <c r="M28" s="65">
        <v>0</v>
      </c>
      <c r="N28" s="448"/>
      <c r="O28" s="66">
        <v>254</v>
      </c>
      <c r="P28" s="66">
        <v>280</v>
      </c>
      <c r="Q28" s="66">
        <v>28</v>
      </c>
      <c r="R28" s="67">
        <f t="shared" si="0"/>
        <v>1194</v>
      </c>
    </row>
    <row r="29" spans="1:18" ht="21" customHeight="1">
      <c r="A29" s="450" t="s">
        <v>12</v>
      </c>
      <c r="B29" s="62">
        <v>4175</v>
      </c>
      <c r="C29" s="62">
        <v>621</v>
      </c>
      <c r="D29" s="62">
        <v>8065</v>
      </c>
      <c r="E29" s="62">
        <v>12303</v>
      </c>
      <c r="F29" s="62">
        <v>2923</v>
      </c>
      <c r="G29" s="62">
        <v>478</v>
      </c>
      <c r="H29" s="62">
        <v>1226</v>
      </c>
      <c r="I29" s="63">
        <v>404</v>
      </c>
      <c r="J29" s="79">
        <v>3182</v>
      </c>
      <c r="K29" s="79">
        <v>23</v>
      </c>
      <c r="L29" s="62">
        <v>33</v>
      </c>
      <c r="M29" s="62">
        <v>10</v>
      </c>
      <c r="N29" s="62">
        <v>168</v>
      </c>
      <c r="O29" s="447" t="s">
        <v>15</v>
      </c>
      <c r="P29" s="62">
        <v>120800</v>
      </c>
      <c r="Q29" s="62">
        <v>15959</v>
      </c>
      <c r="R29" s="63">
        <f t="shared" si="0"/>
        <v>170370</v>
      </c>
    </row>
    <row r="30" spans="1:18" ht="21" customHeight="1">
      <c r="A30" s="451"/>
      <c r="B30" s="66">
        <v>339</v>
      </c>
      <c r="C30" s="66">
        <v>9</v>
      </c>
      <c r="D30" s="66">
        <v>573</v>
      </c>
      <c r="E30" s="66">
        <v>1883</v>
      </c>
      <c r="F30" s="66">
        <v>102</v>
      </c>
      <c r="G30" s="66">
        <v>2</v>
      </c>
      <c r="H30" s="66">
        <v>53</v>
      </c>
      <c r="I30" s="67">
        <v>28</v>
      </c>
      <c r="J30" s="80">
        <v>832</v>
      </c>
      <c r="K30" s="80">
        <v>0</v>
      </c>
      <c r="L30" s="65">
        <v>0</v>
      </c>
      <c r="M30" s="65">
        <v>0</v>
      </c>
      <c r="N30" s="66">
        <v>0</v>
      </c>
      <c r="O30" s="448"/>
      <c r="P30" s="66">
        <v>18035</v>
      </c>
      <c r="Q30" s="66">
        <v>2344</v>
      </c>
      <c r="R30" s="67">
        <f t="shared" si="0"/>
        <v>24200</v>
      </c>
    </row>
    <row r="31" spans="1:18" ht="21" customHeight="1">
      <c r="A31" s="453" t="s">
        <v>55</v>
      </c>
      <c r="B31" s="62">
        <v>14990</v>
      </c>
      <c r="C31" s="72">
        <v>4382</v>
      </c>
      <c r="D31" s="62">
        <v>17803</v>
      </c>
      <c r="E31" s="72">
        <v>18028</v>
      </c>
      <c r="F31" s="62">
        <v>6622</v>
      </c>
      <c r="G31" s="62">
        <v>2687</v>
      </c>
      <c r="H31" s="62">
        <v>1969</v>
      </c>
      <c r="I31" s="73">
        <v>2271</v>
      </c>
      <c r="J31" s="83">
        <v>5312</v>
      </c>
      <c r="K31" s="83">
        <v>147</v>
      </c>
      <c r="L31" s="72">
        <v>448</v>
      </c>
      <c r="M31" s="72">
        <v>405</v>
      </c>
      <c r="N31" s="62">
        <v>2969</v>
      </c>
      <c r="O31" s="72">
        <v>312807</v>
      </c>
      <c r="P31" s="462" t="s">
        <v>57</v>
      </c>
      <c r="Q31" s="72">
        <v>50685</v>
      </c>
      <c r="R31" s="73">
        <f t="shared" si="0"/>
        <v>441525</v>
      </c>
    </row>
    <row r="32" spans="1:18" ht="21" customHeight="1">
      <c r="A32" s="454"/>
      <c r="B32" s="66">
        <v>2307</v>
      </c>
      <c r="C32" s="74">
        <v>63</v>
      </c>
      <c r="D32" s="66">
        <v>1840</v>
      </c>
      <c r="E32" s="74">
        <v>3272</v>
      </c>
      <c r="F32" s="66">
        <v>552</v>
      </c>
      <c r="G32" s="66">
        <v>81</v>
      </c>
      <c r="H32" s="66">
        <v>347</v>
      </c>
      <c r="I32" s="75">
        <v>97</v>
      </c>
      <c r="J32" s="119">
        <v>1025</v>
      </c>
      <c r="K32" s="119">
        <v>6</v>
      </c>
      <c r="L32" s="74">
        <v>20</v>
      </c>
      <c r="M32" s="74">
        <v>1</v>
      </c>
      <c r="N32" s="66">
        <v>46</v>
      </c>
      <c r="O32" s="74">
        <v>44883</v>
      </c>
      <c r="P32" s="463"/>
      <c r="Q32" s="74">
        <v>5515</v>
      </c>
      <c r="R32" s="75">
        <f t="shared" si="0"/>
        <v>60055</v>
      </c>
    </row>
    <row r="33" spans="1:18" ht="21" customHeight="1">
      <c r="A33" s="450" t="s">
        <v>13</v>
      </c>
      <c r="B33" s="62">
        <v>1398</v>
      </c>
      <c r="C33" s="62">
        <v>217</v>
      </c>
      <c r="D33" s="62">
        <v>1602</v>
      </c>
      <c r="E33" s="72">
        <v>3778</v>
      </c>
      <c r="F33" s="62">
        <v>666</v>
      </c>
      <c r="G33" s="62">
        <v>247</v>
      </c>
      <c r="H33" s="62">
        <v>197</v>
      </c>
      <c r="I33" s="63">
        <v>97</v>
      </c>
      <c r="J33" s="83">
        <v>252</v>
      </c>
      <c r="K33" s="83">
        <v>28</v>
      </c>
      <c r="L33" s="72">
        <v>15</v>
      </c>
      <c r="M33" s="72">
        <v>6</v>
      </c>
      <c r="N33" s="62">
        <v>129</v>
      </c>
      <c r="O33" s="72">
        <v>88814</v>
      </c>
      <c r="P33" s="72">
        <v>72015</v>
      </c>
      <c r="Q33" s="462" t="s">
        <v>57</v>
      </c>
      <c r="R33" s="73">
        <f t="shared" si="0"/>
        <v>169461</v>
      </c>
    </row>
    <row r="34" spans="1:18" ht="21" customHeight="1">
      <c r="A34" s="451"/>
      <c r="B34" s="66">
        <v>445</v>
      </c>
      <c r="C34" s="66">
        <v>7</v>
      </c>
      <c r="D34" s="66">
        <v>134</v>
      </c>
      <c r="E34" s="74">
        <v>1053</v>
      </c>
      <c r="F34" s="66">
        <v>23</v>
      </c>
      <c r="G34" s="66">
        <v>7</v>
      </c>
      <c r="H34" s="66">
        <v>50</v>
      </c>
      <c r="I34" s="67">
        <v>9</v>
      </c>
      <c r="J34" s="84">
        <v>434</v>
      </c>
      <c r="K34" s="84">
        <v>1</v>
      </c>
      <c r="L34" s="74">
        <v>0</v>
      </c>
      <c r="M34" s="85">
        <v>0</v>
      </c>
      <c r="N34" s="66">
        <v>4</v>
      </c>
      <c r="O34" s="74">
        <v>19268</v>
      </c>
      <c r="P34" s="74">
        <v>10408</v>
      </c>
      <c r="Q34" s="463"/>
      <c r="R34" s="75">
        <f t="shared" si="0"/>
        <v>31843</v>
      </c>
    </row>
    <row r="35" spans="1:18" ht="21" customHeight="1">
      <c r="A35" s="450" t="s">
        <v>14</v>
      </c>
      <c r="B35" s="62">
        <f>B5+B7+B9+B11+B13+B15+B17+B21+B23+B25+B27+B19+B29+B31+B33</f>
        <v>44490</v>
      </c>
      <c r="C35" s="72">
        <f>C3+C7+C9+C11+C13+C15+C17+C21+C23+C25+C27+C19+C29+C31+C33</f>
        <v>16270</v>
      </c>
      <c r="D35" s="62">
        <f>D3+D5+D9+D11+D13+D15+D17+D21+D23+D25+D27+D19+D29+D31+D33</f>
        <v>59271</v>
      </c>
      <c r="E35" s="72">
        <f>E3+E5+E7+E11+E13+E15+E17+E21+E23+E25+E27+E19+E29+E31+E33</f>
        <v>74114</v>
      </c>
      <c r="F35" s="62">
        <f>F3+F5+F7+F9+F13+F15+F17+F21+F23+F25+F27+F19+F29+F31+F33</f>
        <v>45345</v>
      </c>
      <c r="G35" s="62">
        <f>G3+G5+G7+G9+G11+G15+G17+G21+G23+G25+G27+G19+G29+G31+G33</f>
        <v>25578</v>
      </c>
      <c r="H35" s="62">
        <f>H3+H5+H7+H9+H11+H13+H17+H21+H23+H25+H27+H19+H29+H31+H33</f>
        <v>11998</v>
      </c>
      <c r="I35" s="73">
        <f>I3+I5+I7+I9+I11+I13+I15+I21+I23+I25+I27+I19+I29+I31+I33</f>
        <v>9843</v>
      </c>
      <c r="J35" s="83">
        <f>J3+J5+J7+J9+J11+J13+J15+J17+J21+J23+J25+J27+J29+J31+J33</f>
        <v>18927</v>
      </c>
      <c r="K35" s="83">
        <f>K3+K5+K7+K9+K11+K13+K15+K17+K23+K25+K27+K19+K29+K31+K33</f>
        <v>2349</v>
      </c>
      <c r="L35" s="72">
        <f>L3+L5+L7+L9+L11+L13+L15+L17+L21+L25+L27+L19+L29+L31+L33</f>
        <v>4420</v>
      </c>
      <c r="M35" s="72">
        <f>M3+M5+M7+M9+M11+M13+M15+M17+M21+M23+M27+M19+M29+M31+M33</f>
        <v>1553</v>
      </c>
      <c r="N35" s="62">
        <f>N3+N5+N7+N9+N11+N13+N15+N17+N21+N23+N25+N19+N29+N31+N33</f>
        <v>12487</v>
      </c>
      <c r="O35" s="72">
        <f>O3+O5+O7+O9+O11+O13+O15+O17+O21+O23+O25+O27+O19+O31+O33</f>
        <v>441670</v>
      </c>
      <c r="P35" s="72">
        <f>P3+P5+P7+P9+P11+P13+P15+P17+P21+P23+P25+P27+P19+P29+P33</f>
        <v>230810</v>
      </c>
      <c r="Q35" s="72">
        <f>Q3+Q5+Q7+Q9+Q11+Q13+Q15+Q17+Q21+Q23+Q25+Q27+Q19+Q29+Q31</f>
        <v>70159</v>
      </c>
      <c r="R35" s="458" t="s">
        <v>68</v>
      </c>
    </row>
    <row r="36" spans="1:18" ht="21" customHeight="1" thickBot="1">
      <c r="A36" s="452"/>
      <c r="B36" s="77">
        <f>B6+B8+B10+B12+B14+B16+B18+B22+B24+B26+B28+B20+B30+B32+B34</f>
        <v>7018</v>
      </c>
      <c r="C36" s="78">
        <f>C4+C8+C10+C12+C14+C16+C18+C22+C24+C26+C28+C20+C30+C32+C34</f>
        <v>853</v>
      </c>
      <c r="D36" s="77">
        <f>D4+D6+D10+D12+D14+D16+D18+D22+D24+D26+D28+D20+D30+D32+D34</f>
        <v>4822</v>
      </c>
      <c r="E36" s="78">
        <f>E4+E6+E8+E12+E14+E16+E18+E22+E24+E26+E28+E20+E30+E32+E34</f>
        <v>8893</v>
      </c>
      <c r="F36" s="77">
        <f>F4+F6+F8+F10+F14+F16+F18+F22+F24+F26+F28+F20+F30+F32+F34</f>
        <v>3479</v>
      </c>
      <c r="G36" s="77">
        <f>G4+G6+G8+G10+G12+G16+G18+G22+G24+G26+G28+G20+G30+G32+G34</f>
        <v>1253</v>
      </c>
      <c r="H36" s="77">
        <f>H4+H6+H8+H10+H12+H14+H18+H22+H24+H26+H28+H20+H30+H32+H34</f>
        <v>2316</v>
      </c>
      <c r="I36" s="120">
        <f>I4+I6+I8+I10+I12+I14+I16+I22+I24+I26+I28+I20+I30+I32+I34</f>
        <v>489</v>
      </c>
      <c r="J36" s="121">
        <f>J4+J6+J8+J10+J12+J14+J16+J18+J22+J24+J26+J28+J30+J32+J34</f>
        <v>3037</v>
      </c>
      <c r="K36" s="121">
        <f>K4+K6+K8+K10+K12+K14+K16+K18+K24+K26+K28+K20+K30+K32+K34</f>
        <v>316</v>
      </c>
      <c r="L36" s="78">
        <f>L4+L6+L8+L10+L12+L14+L16+L18+L22+L26+L28+L20+L30+L32+L34</f>
        <v>438</v>
      </c>
      <c r="M36" s="78">
        <f>M4+M6+M8+M10+M12+M14+M16+M18+M22+M24+M28+M20+M30+M32+M34</f>
        <v>8</v>
      </c>
      <c r="N36" s="77">
        <f>N4+N6+N8+N10+N12+N14+N16+N18+N22+N24+N26+N20+N30+N32+N34</f>
        <v>309</v>
      </c>
      <c r="O36" s="78">
        <f>O4+O6+O8+O10+O12+O14+O16+O18+O22+O24+O26+O28+O20+O32+O34</f>
        <v>75123</v>
      </c>
      <c r="P36" s="78">
        <f>P4+P6+P8+P10+P12+P14+P16+P18+P22+P24+P26+P28+P20+P30+P34</f>
        <v>36205</v>
      </c>
      <c r="Q36" s="78">
        <f>Q4+Q6+Q8+Q10+Q12+Q14+Q16+Q18+Q22+Q24+Q26+Q28+Q20+Q30+Q32</f>
        <v>8892</v>
      </c>
      <c r="R36" s="459"/>
    </row>
    <row r="37" spans="2:18" ht="21" customHeight="1">
      <c r="B37" s="449" t="s">
        <v>16</v>
      </c>
      <c r="C37" s="449"/>
      <c r="D37" s="449"/>
      <c r="E37" s="449"/>
      <c r="F37" s="449"/>
      <c r="G37" s="449"/>
      <c r="H37" s="449"/>
      <c r="I37" s="449"/>
      <c r="J37" s="415"/>
      <c r="K37" s="16" t="s">
        <v>134</v>
      </c>
      <c r="M37" s="33"/>
      <c r="R37" s="24"/>
    </row>
    <row r="38" spans="2:18" ht="21" customHeight="1">
      <c r="B38" s="455" t="s">
        <v>17</v>
      </c>
      <c r="C38" s="455"/>
      <c r="D38" s="455"/>
      <c r="E38" s="455"/>
      <c r="F38" s="455"/>
      <c r="G38" s="455"/>
      <c r="H38" s="455"/>
      <c r="I38" s="455"/>
      <c r="J38" s="42"/>
      <c r="M38" s="33"/>
      <c r="R38" s="24"/>
    </row>
    <row r="39" ht="18.75" customHeight="1">
      <c r="J39" s="42"/>
    </row>
    <row r="40" ht="18.75" customHeight="1">
      <c r="J40" s="42"/>
    </row>
    <row r="41" ht="18.75" customHeight="1">
      <c r="J41" s="42"/>
    </row>
    <row r="42" ht="18.75" customHeight="1">
      <c r="J42" s="42"/>
    </row>
    <row r="43" spans="10:11" ht="18.75" customHeight="1">
      <c r="J43" s="42"/>
      <c r="K43" s="42"/>
    </row>
    <row r="44" ht="18.75" customHeight="1">
      <c r="J44" s="42"/>
    </row>
  </sheetData>
  <sheetProtection/>
  <mergeCells count="36">
    <mergeCell ref="A3:A4"/>
    <mergeCell ref="A5:A6"/>
    <mergeCell ref="A7:A8"/>
    <mergeCell ref="C5:C6"/>
    <mergeCell ref="B3:B4"/>
    <mergeCell ref="R35:R36"/>
    <mergeCell ref="J19:J20"/>
    <mergeCell ref="O29:O30"/>
    <mergeCell ref="P31:P32"/>
    <mergeCell ref="M25:M26"/>
    <mergeCell ref="N27:N28"/>
    <mergeCell ref="Q33:Q34"/>
    <mergeCell ref="K21:K22"/>
    <mergeCell ref="F11:F12"/>
    <mergeCell ref="G13:G14"/>
    <mergeCell ref="H15:H16"/>
    <mergeCell ref="A13:A14"/>
    <mergeCell ref="A15:A16"/>
    <mergeCell ref="A31:A32"/>
    <mergeCell ref="L23:L24"/>
    <mergeCell ref="B38:I38"/>
    <mergeCell ref="I17:I18"/>
    <mergeCell ref="A25:A26"/>
    <mergeCell ref="A27:A28"/>
    <mergeCell ref="A19:A20"/>
    <mergeCell ref="A29:A30"/>
    <mergeCell ref="D7:D8"/>
    <mergeCell ref="B37:I37"/>
    <mergeCell ref="A11:A12"/>
    <mergeCell ref="A9:A10"/>
    <mergeCell ref="A33:A34"/>
    <mergeCell ref="A23:A24"/>
    <mergeCell ref="E9:E10"/>
    <mergeCell ref="A35:A36"/>
    <mergeCell ref="A17:A18"/>
    <mergeCell ref="A21:A2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9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zoomScalePageLayoutView="0" workbookViewId="0" topLeftCell="A1">
      <selection activeCell="G28" sqref="G28"/>
    </sheetView>
  </sheetViews>
  <sheetFormatPr defaultColWidth="8.796875" defaultRowHeight="22.5" customHeight="1"/>
  <cols>
    <col min="1" max="2" width="10" style="14" customWidth="1"/>
    <col min="3" max="11" width="8.8984375" style="14" customWidth="1"/>
    <col min="12" max="21" width="8.69921875" style="14" customWidth="1"/>
    <col min="22" max="16384" width="9.09765625" style="14" customWidth="1"/>
  </cols>
  <sheetData>
    <row r="1" s="22" customFormat="1" ht="21.75" customHeight="1">
      <c r="A1" s="179" t="s">
        <v>233</v>
      </c>
    </row>
    <row r="2" spans="1:21" ht="21.75" customHeight="1" thickBot="1">
      <c r="A2" s="146" t="s">
        <v>187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 t="s">
        <v>258</v>
      </c>
    </row>
    <row r="3" spans="1:21" s="23" customFormat="1" ht="55.5" customHeight="1">
      <c r="A3" s="59"/>
      <c r="B3" s="141" t="s">
        <v>166</v>
      </c>
      <c r="C3" s="141" t="s">
        <v>188</v>
      </c>
      <c r="D3" s="141" t="s">
        <v>189</v>
      </c>
      <c r="E3" s="141" t="s">
        <v>190</v>
      </c>
      <c r="F3" s="141" t="s">
        <v>191</v>
      </c>
      <c r="G3" s="141" t="s">
        <v>192</v>
      </c>
      <c r="H3" s="141" t="s">
        <v>193</v>
      </c>
      <c r="I3" s="151" t="s">
        <v>234</v>
      </c>
      <c r="J3" s="145" t="s">
        <v>235</v>
      </c>
      <c r="K3" s="147" t="s">
        <v>133</v>
      </c>
      <c r="L3" s="148" t="s">
        <v>118</v>
      </c>
      <c r="M3" s="145" t="s">
        <v>117</v>
      </c>
      <c r="N3" s="141" t="s">
        <v>115</v>
      </c>
      <c r="O3" s="145" t="s">
        <v>119</v>
      </c>
      <c r="P3" s="145" t="s">
        <v>236</v>
      </c>
      <c r="Q3" s="145" t="s">
        <v>240</v>
      </c>
      <c r="R3" s="152" t="s">
        <v>116</v>
      </c>
      <c r="S3" s="149" t="s">
        <v>238</v>
      </c>
      <c r="T3" s="152" t="s">
        <v>237</v>
      </c>
      <c r="U3" s="147" t="s">
        <v>239</v>
      </c>
    </row>
    <row r="4" spans="1:21" ht="21.75" customHeight="1">
      <c r="A4" s="60" t="s">
        <v>0</v>
      </c>
      <c r="B4" s="86">
        <f>SUM(C4:U4)</f>
        <v>190571</v>
      </c>
      <c r="C4" s="86">
        <v>3549</v>
      </c>
      <c r="D4" s="86">
        <v>81</v>
      </c>
      <c r="E4" s="86">
        <v>7</v>
      </c>
      <c r="F4" s="86">
        <v>70</v>
      </c>
      <c r="G4" s="86">
        <v>14643</v>
      </c>
      <c r="H4" s="86">
        <v>62609</v>
      </c>
      <c r="I4" s="86">
        <v>965</v>
      </c>
      <c r="J4" s="86">
        <v>2040</v>
      </c>
      <c r="K4" s="87">
        <v>7910</v>
      </c>
      <c r="L4" s="93">
        <v>29913</v>
      </c>
      <c r="M4" s="86">
        <v>4253</v>
      </c>
      <c r="N4" s="86">
        <v>1734</v>
      </c>
      <c r="O4" s="86">
        <v>8693</v>
      </c>
      <c r="P4" s="86">
        <v>12173</v>
      </c>
      <c r="Q4" s="86">
        <v>7297</v>
      </c>
      <c r="R4" s="86">
        <v>1362</v>
      </c>
      <c r="S4" s="86">
        <v>26967</v>
      </c>
      <c r="T4" s="86">
        <v>3895</v>
      </c>
      <c r="U4" s="87">
        <v>2410</v>
      </c>
    </row>
    <row r="5" spans="1:21" ht="21.75" customHeight="1">
      <c r="A5" s="88" t="s">
        <v>1</v>
      </c>
      <c r="B5" s="89">
        <f aca="true" t="shared" si="0" ref="B5:B16">SUM(C5:U5)</f>
        <v>39108</v>
      </c>
      <c r="C5" s="89">
        <v>1695</v>
      </c>
      <c r="D5" s="90">
        <v>0</v>
      </c>
      <c r="E5" s="89">
        <v>197</v>
      </c>
      <c r="F5" s="89">
        <v>13</v>
      </c>
      <c r="G5" s="89">
        <v>2608</v>
      </c>
      <c r="H5" s="89">
        <v>16877</v>
      </c>
      <c r="I5" s="89">
        <v>115</v>
      </c>
      <c r="J5" s="89">
        <v>192</v>
      </c>
      <c r="K5" s="41">
        <v>1411</v>
      </c>
      <c r="L5" s="94">
        <v>5317</v>
      </c>
      <c r="M5" s="89">
        <v>505</v>
      </c>
      <c r="N5" s="89">
        <v>197</v>
      </c>
      <c r="O5" s="89">
        <v>1141</v>
      </c>
      <c r="P5" s="89">
        <v>2071</v>
      </c>
      <c r="Q5" s="89">
        <v>1022</v>
      </c>
      <c r="R5" s="89">
        <v>298</v>
      </c>
      <c r="S5" s="89">
        <v>4366</v>
      </c>
      <c r="T5" s="89">
        <v>695</v>
      </c>
      <c r="U5" s="41">
        <v>388</v>
      </c>
    </row>
    <row r="6" spans="1:21" ht="21.75" customHeight="1">
      <c r="A6" s="88" t="s">
        <v>2</v>
      </c>
      <c r="B6" s="89">
        <f t="shared" si="0"/>
        <v>75516</v>
      </c>
      <c r="C6" s="89">
        <v>1134</v>
      </c>
      <c r="D6" s="90">
        <v>0</v>
      </c>
      <c r="E6" s="89">
        <v>5</v>
      </c>
      <c r="F6" s="89">
        <v>4</v>
      </c>
      <c r="G6" s="89">
        <v>4082</v>
      </c>
      <c r="H6" s="89">
        <v>31840</v>
      </c>
      <c r="I6" s="89">
        <v>171</v>
      </c>
      <c r="J6" s="89">
        <v>1021</v>
      </c>
      <c r="K6" s="41">
        <v>2722</v>
      </c>
      <c r="L6" s="94">
        <v>10051</v>
      </c>
      <c r="M6" s="89">
        <v>1089</v>
      </c>
      <c r="N6" s="89">
        <v>540</v>
      </c>
      <c r="O6" s="89">
        <v>3349</v>
      </c>
      <c r="P6" s="89">
        <v>4059</v>
      </c>
      <c r="Q6" s="89">
        <v>2706</v>
      </c>
      <c r="R6" s="89">
        <v>521</v>
      </c>
      <c r="S6" s="89">
        <v>9594</v>
      </c>
      <c r="T6" s="89">
        <v>1219</v>
      </c>
      <c r="U6" s="41">
        <v>1409</v>
      </c>
    </row>
    <row r="7" spans="1:21" ht="21.75" customHeight="1">
      <c r="A7" s="88" t="s">
        <v>106</v>
      </c>
      <c r="B7" s="89">
        <f>SUM(C7:U7)</f>
        <v>218366</v>
      </c>
      <c r="C7" s="89">
        <v>5197</v>
      </c>
      <c r="D7" s="90">
        <v>124</v>
      </c>
      <c r="E7" s="89">
        <v>17</v>
      </c>
      <c r="F7" s="89">
        <v>105</v>
      </c>
      <c r="G7" s="89">
        <v>12691</v>
      </c>
      <c r="H7" s="89">
        <v>93385</v>
      </c>
      <c r="I7" s="89">
        <v>440</v>
      </c>
      <c r="J7" s="89">
        <v>2019</v>
      </c>
      <c r="K7" s="41">
        <v>8150</v>
      </c>
      <c r="L7" s="94">
        <v>24934</v>
      </c>
      <c r="M7" s="89">
        <v>2701</v>
      </c>
      <c r="N7" s="89">
        <v>1405</v>
      </c>
      <c r="O7" s="89">
        <v>9815</v>
      </c>
      <c r="P7" s="89">
        <v>12334</v>
      </c>
      <c r="Q7" s="89">
        <v>7102</v>
      </c>
      <c r="R7" s="89">
        <v>1787</v>
      </c>
      <c r="S7" s="89">
        <v>28090</v>
      </c>
      <c r="T7" s="89">
        <v>4095</v>
      </c>
      <c r="U7" s="41">
        <v>3975</v>
      </c>
    </row>
    <row r="8" spans="1:21" ht="21.75" customHeight="1">
      <c r="A8" s="88" t="s">
        <v>3</v>
      </c>
      <c r="B8" s="89">
        <f t="shared" si="0"/>
        <v>90945</v>
      </c>
      <c r="C8" s="89">
        <v>2938</v>
      </c>
      <c r="D8" s="89">
        <v>5</v>
      </c>
      <c r="E8" s="89">
        <v>3</v>
      </c>
      <c r="F8" s="89">
        <v>59</v>
      </c>
      <c r="G8" s="89">
        <v>5482</v>
      </c>
      <c r="H8" s="89">
        <v>34539</v>
      </c>
      <c r="I8" s="89">
        <v>215</v>
      </c>
      <c r="J8" s="89">
        <v>953</v>
      </c>
      <c r="K8" s="41">
        <v>4071</v>
      </c>
      <c r="L8" s="94">
        <v>12640</v>
      </c>
      <c r="M8" s="89">
        <v>1614</v>
      </c>
      <c r="N8" s="89">
        <v>731</v>
      </c>
      <c r="O8" s="89">
        <v>3725</v>
      </c>
      <c r="P8" s="89">
        <v>5400</v>
      </c>
      <c r="Q8" s="89">
        <v>3104</v>
      </c>
      <c r="R8" s="89">
        <v>1004</v>
      </c>
      <c r="S8" s="89">
        <v>11290</v>
      </c>
      <c r="T8" s="89">
        <v>1862</v>
      </c>
      <c r="U8" s="41">
        <v>1310</v>
      </c>
    </row>
    <row r="9" spans="1:21" ht="21.75" customHeight="1">
      <c r="A9" s="88" t="s">
        <v>4</v>
      </c>
      <c r="B9" s="89">
        <f t="shared" si="0"/>
        <v>56876</v>
      </c>
      <c r="C9" s="89">
        <v>2772</v>
      </c>
      <c r="D9" s="89">
        <v>1</v>
      </c>
      <c r="E9" s="89">
        <v>91</v>
      </c>
      <c r="F9" s="89">
        <v>13</v>
      </c>
      <c r="G9" s="89">
        <v>4226</v>
      </c>
      <c r="H9" s="89">
        <v>22275</v>
      </c>
      <c r="I9" s="89">
        <v>168</v>
      </c>
      <c r="J9" s="89">
        <v>306</v>
      </c>
      <c r="K9" s="41">
        <v>1761</v>
      </c>
      <c r="L9" s="94">
        <v>7950</v>
      </c>
      <c r="M9" s="89">
        <v>906</v>
      </c>
      <c r="N9" s="89">
        <v>308</v>
      </c>
      <c r="O9" s="89">
        <v>2167</v>
      </c>
      <c r="P9" s="89">
        <v>3694</v>
      </c>
      <c r="Q9" s="89">
        <v>1868</v>
      </c>
      <c r="R9" s="89">
        <v>529</v>
      </c>
      <c r="S9" s="89">
        <v>6226</v>
      </c>
      <c r="T9" s="89">
        <v>1150</v>
      </c>
      <c r="U9" s="41">
        <v>465</v>
      </c>
    </row>
    <row r="10" spans="1:21" ht="21.75" customHeight="1">
      <c r="A10" s="88" t="s">
        <v>5</v>
      </c>
      <c r="B10" s="89">
        <f t="shared" si="0"/>
        <v>34333</v>
      </c>
      <c r="C10" s="89">
        <v>402</v>
      </c>
      <c r="D10" s="89">
        <v>3</v>
      </c>
      <c r="E10" s="89">
        <v>0</v>
      </c>
      <c r="F10" s="89">
        <v>2</v>
      </c>
      <c r="G10" s="89">
        <v>1958</v>
      </c>
      <c r="H10" s="89">
        <v>13692</v>
      </c>
      <c r="I10" s="89">
        <v>81</v>
      </c>
      <c r="J10" s="89">
        <v>474</v>
      </c>
      <c r="K10" s="41">
        <v>1591</v>
      </c>
      <c r="L10" s="94">
        <v>4910</v>
      </c>
      <c r="M10" s="89">
        <v>627</v>
      </c>
      <c r="N10" s="89">
        <v>239</v>
      </c>
      <c r="O10" s="89">
        <v>1444</v>
      </c>
      <c r="P10" s="89">
        <v>1866</v>
      </c>
      <c r="Q10" s="89">
        <v>1179</v>
      </c>
      <c r="R10" s="89">
        <v>215</v>
      </c>
      <c r="S10" s="89">
        <v>4363</v>
      </c>
      <c r="T10" s="89">
        <v>747</v>
      </c>
      <c r="U10" s="41">
        <v>540</v>
      </c>
    </row>
    <row r="11" spans="1:21" ht="21.75" customHeight="1">
      <c r="A11" s="88" t="s">
        <v>6</v>
      </c>
      <c r="B11" s="89">
        <f t="shared" si="0"/>
        <v>21550</v>
      </c>
      <c r="C11" s="89">
        <v>299</v>
      </c>
      <c r="D11" s="89">
        <v>0</v>
      </c>
      <c r="E11" s="89">
        <v>21</v>
      </c>
      <c r="F11" s="89">
        <v>5</v>
      </c>
      <c r="G11" s="89">
        <v>1389</v>
      </c>
      <c r="H11" s="89">
        <v>10000</v>
      </c>
      <c r="I11" s="89">
        <v>37</v>
      </c>
      <c r="J11" s="89">
        <v>157</v>
      </c>
      <c r="K11" s="41">
        <v>1061</v>
      </c>
      <c r="L11" s="94">
        <v>2791</v>
      </c>
      <c r="M11" s="89">
        <v>262</v>
      </c>
      <c r="N11" s="89">
        <v>135</v>
      </c>
      <c r="O11" s="89">
        <v>648</v>
      </c>
      <c r="P11" s="89">
        <v>1188</v>
      </c>
      <c r="Q11" s="89">
        <v>519</v>
      </c>
      <c r="R11" s="89">
        <v>149</v>
      </c>
      <c r="S11" s="89">
        <v>2343</v>
      </c>
      <c r="T11" s="89">
        <v>246</v>
      </c>
      <c r="U11" s="41">
        <v>300</v>
      </c>
    </row>
    <row r="12" spans="1:21" ht="21.75" customHeight="1">
      <c r="A12" s="88" t="s">
        <v>351</v>
      </c>
      <c r="B12" s="89">
        <f>SUM(C12:U12)</f>
        <v>27283</v>
      </c>
      <c r="C12" s="89">
        <v>726</v>
      </c>
      <c r="D12" s="89">
        <v>0</v>
      </c>
      <c r="E12" s="319">
        <v>3</v>
      </c>
      <c r="F12" s="89">
        <v>3</v>
      </c>
      <c r="G12" s="89">
        <v>1740</v>
      </c>
      <c r="H12" s="89">
        <v>9886</v>
      </c>
      <c r="I12" s="89">
        <v>96</v>
      </c>
      <c r="J12" s="89">
        <v>370</v>
      </c>
      <c r="K12" s="41">
        <v>1120</v>
      </c>
      <c r="L12" s="94">
        <v>3556</v>
      </c>
      <c r="M12" s="89">
        <v>364</v>
      </c>
      <c r="N12" s="89">
        <v>218</v>
      </c>
      <c r="O12" s="89">
        <v>1082</v>
      </c>
      <c r="P12" s="89">
        <v>1694</v>
      </c>
      <c r="Q12" s="89">
        <v>1121</v>
      </c>
      <c r="R12" s="89">
        <v>241</v>
      </c>
      <c r="S12" s="89">
        <v>3738</v>
      </c>
      <c r="T12" s="89">
        <v>910</v>
      </c>
      <c r="U12" s="41">
        <v>415</v>
      </c>
    </row>
    <row r="13" spans="1:21" ht="21.75" customHeight="1">
      <c r="A13" s="88" t="s">
        <v>7</v>
      </c>
      <c r="B13" s="89">
        <f t="shared" si="0"/>
        <v>13185</v>
      </c>
      <c r="C13" s="89">
        <v>882</v>
      </c>
      <c r="D13" s="89">
        <v>0</v>
      </c>
      <c r="E13" s="89">
        <v>1176</v>
      </c>
      <c r="F13" s="89">
        <v>1</v>
      </c>
      <c r="G13" s="89">
        <v>1229</v>
      </c>
      <c r="H13" s="89">
        <v>3981</v>
      </c>
      <c r="I13" s="89">
        <v>15</v>
      </c>
      <c r="J13" s="89">
        <v>46</v>
      </c>
      <c r="K13" s="41">
        <v>352</v>
      </c>
      <c r="L13" s="94">
        <v>2159</v>
      </c>
      <c r="M13" s="89">
        <v>177</v>
      </c>
      <c r="N13" s="89">
        <v>45</v>
      </c>
      <c r="O13" s="89">
        <v>374</v>
      </c>
      <c r="P13" s="89">
        <v>789</v>
      </c>
      <c r="Q13" s="89">
        <v>377</v>
      </c>
      <c r="R13" s="89">
        <v>200</v>
      </c>
      <c r="S13" s="89">
        <v>1096</v>
      </c>
      <c r="T13" s="89">
        <v>261</v>
      </c>
      <c r="U13" s="41">
        <v>25</v>
      </c>
    </row>
    <row r="14" spans="1:21" ht="21.75" customHeight="1">
      <c r="A14" s="88" t="s">
        <v>8</v>
      </c>
      <c r="B14" s="89">
        <f t="shared" si="0"/>
        <v>12182</v>
      </c>
      <c r="C14" s="89">
        <v>1303</v>
      </c>
      <c r="D14" s="89">
        <v>0</v>
      </c>
      <c r="E14" s="89">
        <v>143</v>
      </c>
      <c r="F14" s="89">
        <v>3</v>
      </c>
      <c r="G14" s="89">
        <v>1096</v>
      </c>
      <c r="H14" s="89">
        <v>3768</v>
      </c>
      <c r="I14" s="89">
        <v>32</v>
      </c>
      <c r="J14" s="89">
        <v>52</v>
      </c>
      <c r="K14" s="41">
        <v>319</v>
      </c>
      <c r="L14" s="94">
        <v>1704</v>
      </c>
      <c r="M14" s="89">
        <v>207</v>
      </c>
      <c r="N14" s="89">
        <v>50</v>
      </c>
      <c r="O14" s="89">
        <v>521</v>
      </c>
      <c r="P14" s="89">
        <v>754</v>
      </c>
      <c r="Q14" s="89">
        <v>411</v>
      </c>
      <c r="R14" s="89">
        <v>173</v>
      </c>
      <c r="S14" s="89">
        <v>1254</v>
      </c>
      <c r="T14" s="89">
        <v>303</v>
      </c>
      <c r="U14" s="41">
        <v>89</v>
      </c>
    </row>
    <row r="15" spans="1:21" ht="21.75" customHeight="1">
      <c r="A15" s="88" t="s">
        <v>9</v>
      </c>
      <c r="B15" s="89">
        <f t="shared" si="0"/>
        <v>7114</v>
      </c>
      <c r="C15" s="89">
        <v>377</v>
      </c>
      <c r="D15" s="89">
        <v>1</v>
      </c>
      <c r="E15" s="89">
        <v>152</v>
      </c>
      <c r="F15" s="89">
        <v>10</v>
      </c>
      <c r="G15" s="89">
        <v>544</v>
      </c>
      <c r="H15" s="89">
        <v>2679</v>
      </c>
      <c r="I15" s="89">
        <v>20</v>
      </c>
      <c r="J15" s="89">
        <v>36</v>
      </c>
      <c r="K15" s="41">
        <v>271</v>
      </c>
      <c r="L15" s="94">
        <v>962</v>
      </c>
      <c r="M15" s="89">
        <v>119</v>
      </c>
      <c r="N15" s="89">
        <v>30</v>
      </c>
      <c r="O15" s="89">
        <v>307</v>
      </c>
      <c r="P15" s="89">
        <v>439</v>
      </c>
      <c r="Q15" s="89">
        <v>174</v>
      </c>
      <c r="R15" s="89">
        <v>96</v>
      </c>
      <c r="S15" s="89">
        <v>661</v>
      </c>
      <c r="T15" s="89">
        <v>186</v>
      </c>
      <c r="U15" s="41">
        <v>50</v>
      </c>
    </row>
    <row r="16" spans="1:21" ht="21.75" customHeight="1" thickBot="1">
      <c r="A16" s="76" t="s">
        <v>10</v>
      </c>
      <c r="B16" s="91">
        <f t="shared" si="0"/>
        <v>19438</v>
      </c>
      <c r="C16" s="91">
        <v>1020</v>
      </c>
      <c r="D16" s="91">
        <v>3</v>
      </c>
      <c r="E16" s="91">
        <v>3</v>
      </c>
      <c r="F16" s="91">
        <v>3</v>
      </c>
      <c r="G16" s="91">
        <v>1449</v>
      </c>
      <c r="H16" s="91">
        <v>7419</v>
      </c>
      <c r="I16" s="91">
        <v>97</v>
      </c>
      <c r="J16" s="91">
        <v>151</v>
      </c>
      <c r="K16" s="92">
        <v>640</v>
      </c>
      <c r="L16" s="95">
        <v>2233</v>
      </c>
      <c r="M16" s="91">
        <v>346</v>
      </c>
      <c r="N16" s="91">
        <v>110</v>
      </c>
      <c r="O16" s="91">
        <v>803</v>
      </c>
      <c r="P16" s="91">
        <v>1158</v>
      </c>
      <c r="Q16" s="91">
        <v>592</v>
      </c>
      <c r="R16" s="91">
        <v>193</v>
      </c>
      <c r="S16" s="91">
        <v>2481</v>
      </c>
      <c r="T16" s="91">
        <v>437</v>
      </c>
      <c r="U16" s="92">
        <v>300</v>
      </c>
    </row>
    <row r="17" spans="1:12" ht="21.75" customHeight="1">
      <c r="A17" s="96" t="s">
        <v>134</v>
      </c>
      <c r="J17" s="34"/>
      <c r="L17" s="318"/>
    </row>
    <row r="18" spans="1:21" ht="21.75" customHeight="1" thickBot="1">
      <c r="A18" s="146" t="s">
        <v>194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 t="s">
        <v>283</v>
      </c>
      <c r="U18" s="24"/>
    </row>
    <row r="19" spans="1:21" s="23" customFormat="1" ht="52.5" customHeight="1">
      <c r="A19" s="59"/>
      <c r="B19" s="141" t="s">
        <v>166</v>
      </c>
      <c r="C19" s="141" t="s">
        <v>191</v>
      </c>
      <c r="D19" s="141" t="s">
        <v>192</v>
      </c>
      <c r="E19" s="141" t="s">
        <v>193</v>
      </c>
      <c r="F19" s="151" t="s">
        <v>234</v>
      </c>
      <c r="G19" s="145" t="s">
        <v>235</v>
      </c>
      <c r="H19" s="145" t="s">
        <v>114</v>
      </c>
      <c r="I19" s="145" t="s">
        <v>118</v>
      </c>
      <c r="J19" s="145" t="s">
        <v>117</v>
      </c>
      <c r="K19" s="150" t="s">
        <v>115</v>
      </c>
      <c r="L19" s="148" t="s">
        <v>119</v>
      </c>
      <c r="M19" s="145" t="s">
        <v>120</v>
      </c>
      <c r="N19" s="145" t="s">
        <v>240</v>
      </c>
      <c r="O19" s="152" t="s">
        <v>116</v>
      </c>
      <c r="P19" s="153" t="s">
        <v>238</v>
      </c>
      <c r="Q19" s="38"/>
      <c r="R19" s="38"/>
      <c r="S19" s="38"/>
      <c r="T19" s="39"/>
      <c r="U19" s="40"/>
    </row>
    <row r="20" spans="1:21" ht="21.75" customHeight="1">
      <c r="A20" s="60" t="s">
        <v>0</v>
      </c>
      <c r="B20" s="256">
        <f>SUM(C20:U20)</f>
        <v>14652</v>
      </c>
      <c r="C20" s="256">
        <v>14</v>
      </c>
      <c r="D20" s="256">
        <v>1529</v>
      </c>
      <c r="E20" s="256">
        <v>1894</v>
      </c>
      <c r="F20" s="256">
        <v>5</v>
      </c>
      <c r="G20" s="256">
        <v>104</v>
      </c>
      <c r="H20" s="256">
        <v>207</v>
      </c>
      <c r="I20" s="256">
        <v>3956</v>
      </c>
      <c r="J20" s="256">
        <v>255</v>
      </c>
      <c r="K20" s="257">
        <v>601</v>
      </c>
      <c r="L20" s="258">
        <v>1880</v>
      </c>
      <c r="M20" s="256">
        <v>694</v>
      </c>
      <c r="N20" s="256">
        <v>590</v>
      </c>
      <c r="O20" s="256">
        <v>101</v>
      </c>
      <c r="P20" s="257">
        <v>2822</v>
      </c>
      <c r="Q20" s="42"/>
      <c r="R20" s="42"/>
      <c r="S20" s="42"/>
      <c r="T20" s="42"/>
      <c r="U20" s="42"/>
    </row>
    <row r="21" spans="1:21" ht="21.75" customHeight="1">
      <c r="A21" s="88" t="s">
        <v>1</v>
      </c>
      <c r="B21" s="259">
        <f>SUM(C21:U21)</f>
        <v>3461</v>
      </c>
      <c r="C21" s="259">
        <v>2</v>
      </c>
      <c r="D21" s="259">
        <v>358</v>
      </c>
      <c r="E21" s="259">
        <v>821</v>
      </c>
      <c r="F21" s="259">
        <v>3</v>
      </c>
      <c r="G21" s="259">
        <v>9</v>
      </c>
      <c r="H21" s="259">
        <v>73</v>
      </c>
      <c r="I21" s="259">
        <v>883</v>
      </c>
      <c r="J21" s="259">
        <v>49</v>
      </c>
      <c r="K21" s="260">
        <v>105</v>
      </c>
      <c r="L21" s="261">
        <v>324</v>
      </c>
      <c r="M21" s="259">
        <v>150</v>
      </c>
      <c r="N21" s="259">
        <v>117</v>
      </c>
      <c r="O21" s="259">
        <v>25</v>
      </c>
      <c r="P21" s="260">
        <v>542</v>
      </c>
      <c r="Q21" s="42"/>
      <c r="R21" s="42"/>
      <c r="S21" s="42"/>
      <c r="T21" s="42"/>
      <c r="U21" s="42"/>
    </row>
    <row r="22" spans="1:21" ht="21.75" customHeight="1">
      <c r="A22" s="88" t="s">
        <v>2</v>
      </c>
      <c r="B22" s="259">
        <f aca="true" t="shared" si="1" ref="B22:B32">SUM(C22:U22)</f>
        <v>5372</v>
      </c>
      <c r="C22" s="262">
        <v>0</v>
      </c>
      <c r="D22" s="259">
        <v>400</v>
      </c>
      <c r="E22" s="259">
        <v>824</v>
      </c>
      <c r="F22" s="259">
        <v>3</v>
      </c>
      <c r="G22" s="259">
        <v>51</v>
      </c>
      <c r="H22" s="259">
        <v>72</v>
      </c>
      <c r="I22" s="259">
        <v>1405</v>
      </c>
      <c r="J22" s="259">
        <v>79</v>
      </c>
      <c r="K22" s="260">
        <v>242</v>
      </c>
      <c r="L22" s="261">
        <v>808</v>
      </c>
      <c r="M22" s="259">
        <v>258</v>
      </c>
      <c r="N22" s="259">
        <v>196</v>
      </c>
      <c r="O22" s="259">
        <v>24</v>
      </c>
      <c r="P22" s="260">
        <v>1010</v>
      </c>
      <c r="Q22" s="42"/>
      <c r="R22" s="42"/>
      <c r="S22" s="42"/>
      <c r="T22" s="42"/>
      <c r="U22" s="42"/>
    </row>
    <row r="23" spans="1:21" ht="21.75" customHeight="1">
      <c r="A23" s="88" t="s">
        <v>106</v>
      </c>
      <c r="B23" s="259">
        <f t="shared" si="1"/>
        <v>13701</v>
      </c>
      <c r="C23" s="259">
        <v>20</v>
      </c>
      <c r="D23" s="259">
        <v>1521</v>
      </c>
      <c r="E23" s="259">
        <v>1653</v>
      </c>
      <c r="F23" s="259">
        <v>6</v>
      </c>
      <c r="G23" s="259">
        <v>81</v>
      </c>
      <c r="H23" s="259">
        <v>250</v>
      </c>
      <c r="I23" s="259">
        <v>3168</v>
      </c>
      <c r="J23" s="259">
        <v>172</v>
      </c>
      <c r="K23" s="260">
        <v>640</v>
      </c>
      <c r="L23" s="261">
        <v>2175</v>
      </c>
      <c r="M23" s="259">
        <v>632</v>
      </c>
      <c r="N23" s="259">
        <v>500</v>
      </c>
      <c r="O23" s="259">
        <v>111</v>
      </c>
      <c r="P23" s="260">
        <v>2772</v>
      </c>
      <c r="Q23" s="43"/>
      <c r="R23" s="43"/>
      <c r="S23" s="43"/>
      <c r="T23" s="43"/>
      <c r="U23" s="43"/>
    </row>
    <row r="24" spans="1:21" ht="21.75" customHeight="1">
      <c r="A24" s="88" t="s">
        <v>3</v>
      </c>
      <c r="B24" s="259">
        <f t="shared" si="1"/>
        <v>6678</v>
      </c>
      <c r="C24" s="259">
        <v>11</v>
      </c>
      <c r="D24" s="259">
        <v>608</v>
      </c>
      <c r="E24" s="259">
        <v>1024</v>
      </c>
      <c r="F24" s="259">
        <v>2</v>
      </c>
      <c r="G24" s="259">
        <v>45</v>
      </c>
      <c r="H24" s="259">
        <v>125</v>
      </c>
      <c r="I24" s="259">
        <v>1722</v>
      </c>
      <c r="J24" s="259">
        <v>77</v>
      </c>
      <c r="K24" s="260">
        <v>413</v>
      </c>
      <c r="L24" s="261">
        <v>942</v>
      </c>
      <c r="M24" s="259">
        <v>283</v>
      </c>
      <c r="N24" s="259">
        <v>267</v>
      </c>
      <c r="O24" s="259">
        <v>41</v>
      </c>
      <c r="P24" s="260">
        <v>1118</v>
      </c>
      <c r="Q24" s="42"/>
      <c r="R24" s="42"/>
      <c r="S24" s="42"/>
      <c r="T24" s="42"/>
      <c r="U24" s="42"/>
    </row>
    <row r="25" spans="1:21" ht="21.75" customHeight="1">
      <c r="A25" s="88" t="s">
        <v>69</v>
      </c>
      <c r="B25" s="259">
        <f t="shared" si="1"/>
        <v>5040</v>
      </c>
      <c r="C25" s="262">
        <v>0</v>
      </c>
      <c r="D25" s="259">
        <v>526</v>
      </c>
      <c r="E25" s="259">
        <v>943</v>
      </c>
      <c r="F25" s="259">
        <v>4</v>
      </c>
      <c r="G25" s="259">
        <v>12</v>
      </c>
      <c r="H25" s="259">
        <v>54</v>
      </c>
      <c r="I25" s="259">
        <v>1364</v>
      </c>
      <c r="J25" s="259">
        <v>66</v>
      </c>
      <c r="K25" s="260">
        <v>157</v>
      </c>
      <c r="L25" s="261">
        <v>501</v>
      </c>
      <c r="M25" s="259">
        <v>233</v>
      </c>
      <c r="N25" s="259">
        <v>242</v>
      </c>
      <c r="O25" s="259">
        <v>37</v>
      </c>
      <c r="P25" s="260">
        <v>901</v>
      </c>
      <c r="Q25" s="42"/>
      <c r="R25" s="42"/>
      <c r="S25" s="42"/>
      <c r="T25" s="42"/>
      <c r="U25" s="42"/>
    </row>
    <row r="26" spans="1:21" ht="21.75" customHeight="1">
      <c r="A26" s="88" t="s">
        <v>5</v>
      </c>
      <c r="B26" s="259">
        <f t="shared" si="1"/>
        <v>2271</v>
      </c>
      <c r="C26" s="262">
        <v>0</v>
      </c>
      <c r="D26" s="259">
        <v>173</v>
      </c>
      <c r="E26" s="259">
        <v>292</v>
      </c>
      <c r="F26" s="259">
        <v>0</v>
      </c>
      <c r="G26" s="259">
        <v>16</v>
      </c>
      <c r="H26" s="259">
        <v>25</v>
      </c>
      <c r="I26" s="259">
        <v>625</v>
      </c>
      <c r="J26" s="259">
        <v>26</v>
      </c>
      <c r="K26" s="260">
        <v>180</v>
      </c>
      <c r="L26" s="261">
        <v>303</v>
      </c>
      <c r="M26" s="259">
        <v>114</v>
      </c>
      <c r="N26" s="259">
        <v>103</v>
      </c>
      <c r="O26" s="259">
        <v>12</v>
      </c>
      <c r="P26" s="260">
        <v>402</v>
      </c>
      <c r="Q26" s="42"/>
      <c r="R26" s="42"/>
      <c r="S26" s="42"/>
      <c r="T26" s="42"/>
      <c r="U26" s="42"/>
    </row>
    <row r="27" spans="1:21" ht="21.75" customHeight="1">
      <c r="A27" s="88" t="s">
        <v>6</v>
      </c>
      <c r="B27" s="259">
        <f t="shared" si="1"/>
        <v>1543</v>
      </c>
      <c r="C27" s="259">
        <v>1</v>
      </c>
      <c r="D27" s="259">
        <v>148</v>
      </c>
      <c r="E27" s="259">
        <v>385</v>
      </c>
      <c r="F27" s="259">
        <v>0</v>
      </c>
      <c r="G27" s="259">
        <v>6</v>
      </c>
      <c r="H27" s="259">
        <v>27</v>
      </c>
      <c r="I27" s="259">
        <v>394</v>
      </c>
      <c r="J27" s="259">
        <v>18</v>
      </c>
      <c r="K27" s="260">
        <v>60</v>
      </c>
      <c r="L27" s="261">
        <v>129</v>
      </c>
      <c r="M27" s="259">
        <v>62</v>
      </c>
      <c r="N27" s="259">
        <v>66</v>
      </c>
      <c r="O27" s="259">
        <v>10</v>
      </c>
      <c r="P27" s="260">
        <v>237</v>
      </c>
      <c r="Q27" s="42"/>
      <c r="R27" s="42"/>
      <c r="S27" s="42"/>
      <c r="T27" s="42"/>
      <c r="U27" s="42"/>
    </row>
    <row r="28" spans="1:21" ht="21.75" customHeight="1">
      <c r="A28" s="88" t="s">
        <v>351</v>
      </c>
      <c r="B28" s="259">
        <f>SUM(C28:U28)</f>
        <v>1657</v>
      </c>
      <c r="C28" s="262">
        <v>0</v>
      </c>
      <c r="D28" s="259">
        <v>178</v>
      </c>
      <c r="E28" s="259">
        <v>329</v>
      </c>
      <c r="F28" s="262">
        <v>0</v>
      </c>
      <c r="G28" s="259">
        <v>2</v>
      </c>
      <c r="H28" s="259">
        <v>33</v>
      </c>
      <c r="I28" s="259">
        <v>345</v>
      </c>
      <c r="J28" s="259">
        <v>13</v>
      </c>
      <c r="K28" s="260">
        <v>113</v>
      </c>
      <c r="L28" s="261">
        <v>194</v>
      </c>
      <c r="M28" s="259">
        <v>91</v>
      </c>
      <c r="N28" s="259">
        <v>72</v>
      </c>
      <c r="O28" s="259">
        <v>6</v>
      </c>
      <c r="P28" s="321">
        <v>281</v>
      </c>
      <c r="Q28" s="42"/>
      <c r="R28" s="42"/>
      <c r="S28" s="42"/>
      <c r="T28" s="42"/>
      <c r="U28" s="42"/>
    </row>
    <row r="29" spans="1:21" ht="21.75" customHeight="1">
      <c r="A29" s="88" t="s">
        <v>421</v>
      </c>
      <c r="B29" s="259">
        <f t="shared" si="1"/>
        <v>1131</v>
      </c>
      <c r="C29" s="263">
        <v>0</v>
      </c>
      <c r="D29" s="259">
        <v>208</v>
      </c>
      <c r="E29" s="259">
        <v>203</v>
      </c>
      <c r="F29" s="259">
        <v>1</v>
      </c>
      <c r="G29" s="263">
        <v>0</v>
      </c>
      <c r="H29" s="259">
        <v>14</v>
      </c>
      <c r="I29" s="259">
        <v>344</v>
      </c>
      <c r="J29" s="259">
        <v>10</v>
      </c>
      <c r="K29" s="260">
        <v>12</v>
      </c>
      <c r="L29" s="261">
        <v>71</v>
      </c>
      <c r="M29" s="259">
        <v>45</v>
      </c>
      <c r="N29" s="259">
        <v>49</v>
      </c>
      <c r="O29" s="259">
        <v>16</v>
      </c>
      <c r="P29" s="321">
        <v>158</v>
      </c>
      <c r="Q29" s="42"/>
      <c r="R29" s="42"/>
      <c r="S29" s="42"/>
      <c r="T29" s="42"/>
      <c r="U29" s="42"/>
    </row>
    <row r="30" spans="1:21" s="25" customFormat="1" ht="21.75" customHeight="1">
      <c r="A30" s="97" t="s">
        <v>62</v>
      </c>
      <c r="B30" s="259">
        <f t="shared" si="1"/>
        <v>1015</v>
      </c>
      <c r="C30" s="259">
        <v>3</v>
      </c>
      <c r="D30" s="259">
        <v>169</v>
      </c>
      <c r="E30" s="259">
        <v>181</v>
      </c>
      <c r="F30" s="262">
        <v>0</v>
      </c>
      <c r="G30" s="259">
        <v>1</v>
      </c>
      <c r="H30" s="259">
        <v>17</v>
      </c>
      <c r="I30" s="259">
        <v>289</v>
      </c>
      <c r="J30" s="259">
        <v>6</v>
      </c>
      <c r="K30" s="260">
        <v>15</v>
      </c>
      <c r="L30" s="261">
        <v>87</v>
      </c>
      <c r="M30" s="261">
        <v>31</v>
      </c>
      <c r="N30" s="259">
        <v>33</v>
      </c>
      <c r="O30" s="259">
        <v>9</v>
      </c>
      <c r="P30" s="321">
        <v>174</v>
      </c>
      <c r="Q30" s="44"/>
      <c r="R30" s="44"/>
      <c r="S30" s="44"/>
      <c r="T30" s="44"/>
      <c r="U30" s="44"/>
    </row>
    <row r="31" spans="1:21" ht="21.75" customHeight="1">
      <c r="A31" s="88" t="s">
        <v>9</v>
      </c>
      <c r="B31" s="259">
        <f t="shared" si="1"/>
        <v>617</v>
      </c>
      <c r="C31" s="259">
        <v>1</v>
      </c>
      <c r="D31" s="259">
        <v>78</v>
      </c>
      <c r="E31" s="259">
        <v>194</v>
      </c>
      <c r="F31" s="262">
        <v>0</v>
      </c>
      <c r="G31" s="259">
        <v>0</v>
      </c>
      <c r="H31" s="259">
        <v>33</v>
      </c>
      <c r="I31" s="259">
        <v>145</v>
      </c>
      <c r="J31" s="259">
        <v>5</v>
      </c>
      <c r="K31" s="260">
        <v>8</v>
      </c>
      <c r="L31" s="261">
        <v>32</v>
      </c>
      <c r="M31" s="259">
        <v>18</v>
      </c>
      <c r="N31" s="259">
        <v>24</v>
      </c>
      <c r="O31" s="259">
        <v>8</v>
      </c>
      <c r="P31" s="260">
        <v>71</v>
      </c>
      <c r="Q31" s="42"/>
      <c r="R31" s="42"/>
      <c r="S31" s="42"/>
      <c r="T31" s="42"/>
      <c r="U31" s="42"/>
    </row>
    <row r="32" spans="1:21" ht="21.75" customHeight="1" thickBot="1">
      <c r="A32" s="76" t="s">
        <v>10</v>
      </c>
      <c r="B32" s="264">
        <f t="shared" si="1"/>
        <v>1240</v>
      </c>
      <c r="C32" s="265">
        <v>0</v>
      </c>
      <c r="D32" s="264">
        <v>166</v>
      </c>
      <c r="E32" s="264">
        <v>204</v>
      </c>
      <c r="F32" s="264">
        <v>0</v>
      </c>
      <c r="G32" s="264">
        <v>5</v>
      </c>
      <c r="H32" s="264">
        <v>16</v>
      </c>
      <c r="I32" s="264">
        <v>253</v>
      </c>
      <c r="J32" s="264">
        <v>9</v>
      </c>
      <c r="K32" s="266">
        <v>127</v>
      </c>
      <c r="L32" s="267">
        <v>142</v>
      </c>
      <c r="M32" s="264">
        <v>55</v>
      </c>
      <c r="N32" s="264">
        <v>46</v>
      </c>
      <c r="O32" s="264">
        <v>9</v>
      </c>
      <c r="P32" s="266">
        <v>208</v>
      </c>
      <c r="Q32" s="42"/>
      <c r="R32" s="42"/>
      <c r="S32" s="42"/>
      <c r="T32" s="42"/>
      <c r="U32" s="42"/>
    </row>
    <row r="33" spans="10:12" ht="21.75" customHeight="1">
      <c r="J33" s="34"/>
      <c r="L33" s="320"/>
    </row>
  </sheetData>
  <sheetProtection/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2010-03-09T05:52:47Z</cp:lastPrinted>
  <dcterms:created xsi:type="dcterms:W3CDTF">2001-12-03T01:12:48Z</dcterms:created>
  <dcterms:modified xsi:type="dcterms:W3CDTF">2010-07-14T01:46:31Z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